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lco\MSLCVit\2023\Raw Data Files\"/>
    </mc:Choice>
  </mc:AlternateContent>
  <xr:revisionPtr revIDLastSave="0" documentId="8_{79084924-DBF6-4638-BD6F-57E55B189016}" xr6:coauthVersionLast="47" xr6:coauthVersionMax="47" xr10:uidLastSave="{00000000-0000-0000-0000-000000000000}"/>
  <bookViews>
    <workbookView xWindow="-28920" yWindow="5790" windowWidth="29040" windowHeight="15720" xr2:uid="{A6C33D3F-B76B-40C3-98F5-EBA9268269B2}"/>
  </bookViews>
  <sheets>
    <sheet name="Run 1 and 2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70" i="1" l="1"/>
  <c r="F69" i="1"/>
  <c r="F34" i="1"/>
  <c r="F48" i="1"/>
  <c r="F47" i="1"/>
  <c r="F46" i="1"/>
  <c r="F45" i="1"/>
  <c r="F44" i="1"/>
  <c r="F43" i="1"/>
  <c r="F42" i="1"/>
  <c r="F41" i="1"/>
  <c r="F40" i="1"/>
  <c r="F39" i="1"/>
  <c r="F38" i="1"/>
  <c r="F36" i="1"/>
  <c r="F35" i="1"/>
  <c r="F32" i="1"/>
  <c r="F16" i="1"/>
  <c r="F2" i="1"/>
  <c r="B69" i="1"/>
  <c r="N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69" i="1"/>
  <c r="M69" i="1"/>
  <c r="F97" i="1" s="1"/>
  <c r="F99" i="1" l="1"/>
  <c r="F98" i="1"/>
  <c r="G70" i="1"/>
  <c r="H70" i="1" s="1"/>
  <c r="F71" i="1"/>
  <c r="G71" i="1" s="1"/>
  <c r="H71" i="1" s="1"/>
  <c r="F93" i="1"/>
  <c r="G93" i="1" s="1"/>
  <c r="H93" i="1" s="1"/>
  <c r="F85" i="1"/>
  <c r="G85" i="1" s="1"/>
  <c r="H85" i="1" s="1"/>
  <c r="F77" i="1"/>
  <c r="G77" i="1" s="1"/>
  <c r="H77" i="1" s="1"/>
  <c r="F92" i="1"/>
  <c r="G92" i="1" s="1"/>
  <c r="H92" i="1" s="1"/>
  <c r="F84" i="1"/>
  <c r="G84" i="1" s="1"/>
  <c r="H84" i="1" s="1"/>
  <c r="F76" i="1"/>
  <c r="G76" i="1" s="1"/>
  <c r="H76" i="1" s="1"/>
  <c r="G97" i="1"/>
  <c r="H97" i="1" s="1"/>
  <c r="F89" i="1"/>
  <c r="G89" i="1" s="1"/>
  <c r="H89" i="1" s="1"/>
  <c r="F81" i="1"/>
  <c r="G81" i="1" s="1"/>
  <c r="H81" i="1" s="1"/>
  <c r="F73" i="1"/>
  <c r="G73" i="1" s="1"/>
  <c r="H73" i="1" s="1"/>
  <c r="F96" i="1"/>
  <c r="G96" i="1" s="1"/>
  <c r="H96" i="1" s="1"/>
  <c r="F88" i="1"/>
  <c r="G88" i="1" s="1"/>
  <c r="H88" i="1" s="1"/>
  <c r="F80" i="1"/>
  <c r="G80" i="1" s="1"/>
  <c r="H80" i="1" s="1"/>
  <c r="F72" i="1"/>
  <c r="G72" i="1" s="1"/>
  <c r="H72" i="1" s="1"/>
  <c r="G69" i="1"/>
  <c r="H69" i="1" s="1"/>
  <c r="F95" i="1"/>
  <c r="G95" i="1" s="1"/>
  <c r="H95" i="1" s="1"/>
  <c r="F91" i="1"/>
  <c r="G91" i="1" s="1"/>
  <c r="H91" i="1" s="1"/>
  <c r="F87" i="1"/>
  <c r="G87" i="1" s="1"/>
  <c r="H87" i="1" s="1"/>
  <c r="F83" i="1"/>
  <c r="G83" i="1" s="1"/>
  <c r="H83" i="1" s="1"/>
  <c r="F79" i="1"/>
  <c r="G79" i="1" s="1"/>
  <c r="H79" i="1" s="1"/>
  <c r="F75" i="1"/>
  <c r="G75" i="1" s="1"/>
  <c r="H75" i="1" s="1"/>
  <c r="G98" i="1"/>
  <c r="H98" i="1" s="1"/>
  <c r="F94" i="1"/>
  <c r="G94" i="1" s="1"/>
  <c r="H94" i="1" s="1"/>
  <c r="F90" i="1"/>
  <c r="G90" i="1" s="1"/>
  <c r="H90" i="1" s="1"/>
  <c r="F86" i="1"/>
  <c r="G86" i="1" s="1"/>
  <c r="H86" i="1" s="1"/>
  <c r="F82" i="1"/>
  <c r="G82" i="1" s="1"/>
  <c r="H82" i="1" s="1"/>
  <c r="F78" i="1"/>
  <c r="G78" i="1" s="1"/>
  <c r="H78" i="1" s="1"/>
  <c r="F74" i="1"/>
  <c r="G74" i="1" s="1"/>
  <c r="H74" i="1" s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3" i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2" i="1"/>
  <c r="O4" i="1"/>
  <c r="N4" i="1"/>
  <c r="F64" i="1" l="1"/>
  <c r="G64" i="1" s="1"/>
  <c r="H64" i="1" s="1"/>
  <c r="F58" i="1"/>
  <c r="G58" i="1" s="1"/>
  <c r="H58" i="1" s="1"/>
  <c r="F62" i="1"/>
  <c r="G62" i="1" s="1"/>
  <c r="H62" i="1" s="1"/>
  <c r="F52" i="1"/>
  <c r="G52" i="1" s="1"/>
  <c r="H52" i="1" s="1"/>
  <c r="G43" i="1"/>
  <c r="H43" i="1" s="1"/>
  <c r="G39" i="1"/>
  <c r="H39" i="1" s="1"/>
  <c r="G35" i="1"/>
  <c r="H35" i="1" s="1"/>
  <c r="F30" i="1"/>
  <c r="F26" i="1"/>
  <c r="G26" i="1" s="1"/>
  <c r="H26" i="1" s="1"/>
  <c r="F22" i="1"/>
  <c r="G22" i="1" s="1"/>
  <c r="H22" i="1" s="1"/>
  <c r="F18" i="1"/>
  <c r="G18" i="1" s="1"/>
  <c r="H18" i="1" s="1"/>
  <c r="F6" i="1"/>
  <c r="F10" i="1"/>
  <c r="G10" i="1" s="1"/>
  <c r="H10" i="1" s="1"/>
  <c r="F14" i="1"/>
  <c r="G14" i="1" s="1"/>
  <c r="H14" i="1" s="1"/>
  <c r="F55" i="1"/>
  <c r="G55" i="1" s="1"/>
  <c r="H55" i="1" s="1"/>
  <c r="F59" i="1"/>
  <c r="F63" i="1"/>
  <c r="G63" i="1" s="1"/>
  <c r="H63" i="1" s="1"/>
  <c r="F51" i="1"/>
  <c r="G51" i="1" s="1"/>
  <c r="H51" i="1" s="1"/>
  <c r="G46" i="1"/>
  <c r="H46" i="1" s="1"/>
  <c r="G42" i="1"/>
  <c r="H42" i="1" s="1"/>
  <c r="G38" i="1"/>
  <c r="H38" i="1" s="1"/>
  <c r="G34" i="1"/>
  <c r="H34" i="1" s="1"/>
  <c r="F31" i="1"/>
  <c r="G31" i="1" s="1"/>
  <c r="H31" i="1" s="1"/>
  <c r="F25" i="1"/>
  <c r="F21" i="1"/>
  <c r="G21" i="1" s="1"/>
  <c r="H21" i="1" s="1"/>
  <c r="F3" i="1"/>
  <c r="G3" i="1" s="1"/>
  <c r="H3" i="1" s="1"/>
  <c r="F7" i="1"/>
  <c r="G7" i="1" s="1"/>
  <c r="H7" i="1" s="1"/>
  <c r="F11" i="1"/>
  <c r="F15" i="1"/>
  <c r="G15" i="1" s="1"/>
  <c r="H15" i="1" s="1"/>
  <c r="F56" i="1"/>
  <c r="G56" i="1" s="1"/>
  <c r="H56" i="1" s="1"/>
  <c r="F60" i="1"/>
  <c r="G60" i="1" s="1"/>
  <c r="H60" i="1" s="1"/>
  <c r="F54" i="1"/>
  <c r="F50" i="1"/>
  <c r="G45" i="1"/>
  <c r="H45" i="1" s="1"/>
  <c r="G41" i="1"/>
  <c r="H41" i="1" s="1"/>
  <c r="F37" i="1"/>
  <c r="F28" i="1"/>
  <c r="G32" i="1"/>
  <c r="H32" i="1" s="1"/>
  <c r="F24" i="1"/>
  <c r="G24" i="1" s="1"/>
  <c r="H24" i="1" s="1"/>
  <c r="F20" i="1"/>
  <c r="G20" i="1" s="1"/>
  <c r="H20" i="1" s="1"/>
  <c r="F4" i="1"/>
  <c r="G4" i="1" s="1"/>
  <c r="H4" i="1" s="1"/>
  <c r="F8" i="1"/>
  <c r="G8" i="1" s="1"/>
  <c r="H8" i="1" s="1"/>
  <c r="F12" i="1"/>
  <c r="G12" i="1" s="1"/>
  <c r="H12" i="1" s="1"/>
  <c r="F57" i="1"/>
  <c r="G57" i="1" s="1"/>
  <c r="H57" i="1" s="1"/>
  <c r="F61" i="1"/>
  <c r="G61" i="1" s="1"/>
  <c r="H61" i="1" s="1"/>
  <c r="F53" i="1"/>
  <c r="G53" i="1" s="1"/>
  <c r="H53" i="1" s="1"/>
  <c r="G44" i="1"/>
  <c r="H44" i="1" s="1"/>
  <c r="G40" i="1"/>
  <c r="H40" i="1" s="1"/>
  <c r="G36" i="1"/>
  <c r="H36" i="1" s="1"/>
  <c r="F29" i="1"/>
  <c r="F27" i="1"/>
  <c r="G27" i="1" s="1"/>
  <c r="H27" i="1" s="1"/>
  <c r="F23" i="1"/>
  <c r="G23" i="1" s="1"/>
  <c r="H23" i="1" s="1"/>
  <c r="F19" i="1"/>
  <c r="G19" i="1" s="1"/>
  <c r="H19" i="1" s="1"/>
  <c r="F5" i="1"/>
  <c r="F9" i="1"/>
  <c r="G9" i="1" s="1"/>
  <c r="H9" i="1" s="1"/>
  <c r="F13" i="1"/>
  <c r="G13" i="1" s="1"/>
  <c r="H13" i="1" s="1"/>
  <c r="G2" i="1"/>
  <c r="H2" i="1" s="1"/>
  <c r="G25" i="1"/>
  <c r="H25" i="1" s="1"/>
  <c r="G29" i="1"/>
  <c r="H29" i="1" s="1"/>
  <c r="G50" i="1"/>
  <c r="H50" i="1" s="1"/>
  <c r="G54" i="1"/>
  <c r="H54" i="1" s="1"/>
  <c r="G11" i="1"/>
  <c r="H11" i="1" s="1"/>
  <c r="G30" i="1"/>
  <c r="H30" i="1" s="1"/>
  <c r="G47" i="1"/>
  <c r="H47" i="1" s="1"/>
  <c r="G6" i="1"/>
  <c r="H6" i="1" s="1"/>
  <c r="G59" i="1"/>
  <c r="H59" i="1" s="1"/>
  <c r="G48" i="1"/>
  <c r="H48" i="1" s="1"/>
  <c r="G16" i="1"/>
  <c r="H16" i="1" s="1"/>
  <c r="G5" i="1"/>
  <c r="H5" i="1" s="1"/>
  <c r="G37" i="1"/>
  <c r="H37" i="1" s="1"/>
  <c r="G28" i="1"/>
  <c r="H28" i="1" s="1"/>
</calcChain>
</file>

<file path=xl/sharedStrings.xml><?xml version="1.0" encoding="utf-8"?>
<sst xmlns="http://schemas.openxmlformats.org/spreadsheetml/2006/main" count="162" uniqueCount="106">
  <si>
    <t>MS2_MAB1</t>
  </si>
  <si>
    <t>MS2_MAB2</t>
  </si>
  <si>
    <t>MS2_MAB3</t>
  </si>
  <si>
    <t>MS2_MAB4</t>
  </si>
  <si>
    <t>MS2_MAB5</t>
  </si>
  <si>
    <t>MS2_MAB6</t>
  </si>
  <si>
    <t>MS2_MAB7</t>
  </si>
  <si>
    <t>MS2_MAB8</t>
  </si>
  <si>
    <t>MS2_MAB9</t>
  </si>
  <si>
    <t>MS2_MAB10</t>
  </si>
  <si>
    <t>MS2_MAB11</t>
  </si>
  <si>
    <t>MS2_MAB12</t>
  </si>
  <si>
    <t>MS2_MAB13</t>
  </si>
  <si>
    <t>MS2_MAB14</t>
  </si>
  <si>
    <t>MS2_MAB15</t>
  </si>
  <si>
    <t>Blank, DI</t>
  </si>
  <si>
    <t>MS2_MAB16</t>
  </si>
  <si>
    <t>MS2_MAB17</t>
  </si>
  <si>
    <t>MS2_MAB18</t>
  </si>
  <si>
    <t>MS2_MAB19</t>
  </si>
  <si>
    <t>MS2_MAB20</t>
  </si>
  <si>
    <t>MS2_MAB21</t>
  </si>
  <si>
    <t>MS2_MAB22</t>
  </si>
  <si>
    <t>MS2_MAB23</t>
  </si>
  <si>
    <t>MS2_MAB24</t>
  </si>
  <si>
    <t>MS2_MAB25</t>
  </si>
  <si>
    <t>MS2_MAB26</t>
  </si>
  <si>
    <t>MS2_MAB27</t>
  </si>
  <si>
    <t>MS2_MAB28</t>
  </si>
  <si>
    <t>MS2_MAB29</t>
  </si>
  <si>
    <t>MS2_MAB30</t>
  </si>
  <si>
    <t>MS2_MAB31</t>
  </si>
  <si>
    <t>MS2_MAB32</t>
  </si>
  <si>
    <t>MS2_MAB33</t>
  </si>
  <si>
    <t>MS2_MAB34</t>
  </si>
  <si>
    <t>MS2_MAB35</t>
  </si>
  <si>
    <t>MS2_MAB36</t>
  </si>
  <si>
    <t>MS2_MAB37</t>
  </si>
  <si>
    <t>MS2_MAB38</t>
  </si>
  <si>
    <t>MS2_MAB39</t>
  </si>
  <si>
    <t>MS2_MAB40</t>
  </si>
  <si>
    <t>MS2_MAB41</t>
  </si>
  <si>
    <t>NVR</t>
  </si>
  <si>
    <t>MS2_MAB42</t>
  </si>
  <si>
    <t>MS2_MAB43</t>
  </si>
  <si>
    <t>MS2_MAB44</t>
  </si>
  <si>
    <t>MS2_MAB45</t>
  </si>
  <si>
    <t>MS2_MAB46</t>
  </si>
  <si>
    <t>MS2_MAB47</t>
  </si>
  <si>
    <t>MS2_MAB48</t>
  </si>
  <si>
    <t>MS2_MAB49</t>
  </si>
  <si>
    <t>MS2_MAB50</t>
  </si>
  <si>
    <t>MS2_MAB51</t>
  </si>
  <si>
    <t>MS2_MAB52</t>
  </si>
  <si>
    <t>MS2_MAB53</t>
  </si>
  <si>
    <t>MS2_MAB54</t>
  </si>
  <si>
    <t>MS2_MAB55</t>
  </si>
  <si>
    <t>MS2_MAB56</t>
  </si>
  <si>
    <t>MS2_MAB57</t>
  </si>
  <si>
    <t>MS2_MAB58</t>
  </si>
  <si>
    <t>MS2_MAB59</t>
  </si>
  <si>
    <t>MS2_MAB60</t>
  </si>
  <si>
    <t>ABS</t>
  </si>
  <si>
    <t>Standard (ug/L)</t>
  </si>
  <si>
    <t>Sample</t>
  </si>
  <si>
    <t>Volume on Foils</t>
  </si>
  <si>
    <t>Extraction volume</t>
  </si>
  <si>
    <t>Extraction volume (L)</t>
  </si>
  <si>
    <t>P (conc of extraction, ug/L)</t>
  </si>
  <si>
    <t>P ug/L (final)</t>
  </si>
  <si>
    <t>Blank, DI dup</t>
  </si>
  <si>
    <t>STD (100 ug/L)</t>
  </si>
  <si>
    <t>NVR (No Volume Recorded)</t>
  </si>
  <si>
    <t>P total in extraction (ug)</t>
  </si>
  <si>
    <t>ABS @ 885</t>
  </si>
  <si>
    <t>Start of run two:</t>
  </si>
  <si>
    <t>MS2_MAB61</t>
  </si>
  <si>
    <t>MS2_MAB62</t>
  </si>
  <si>
    <t>MS2_MAB64</t>
  </si>
  <si>
    <t>MS2_MAB63</t>
  </si>
  <si>
    <t>MS2_MAB65</t>
  </si>
  <si>
    <t>MS2_MAB66</t>
  </si>
  <si>
    <t>MS2_MAB67</t>
  </si>
  <si>
    <t>MS2_MAB68</t>
  </si>
  <si>
    <t>MS2_MAB69</t>
  </si>
  <si>
    <t>MS2_MAB70</t>
  </si>
  <si>
    <t>MS2_MAB71</t>
  </si>
  <si>
    <t>MS2_MAB72</t>
  </si>
  <si>
    <t>MS2_MAB73</t>
  </si>
  <si>
    <t>MS2_MAB74</t>
  </si>
  <si>
    <t>MS2_MAB75</t>
  </si>
  <si>
    <t>MS2_MAB76</t>
  </si>
  <si>
    <t>MS2_MAB77</t>
  </si>
  <si>
    <t>MS2_MAB78</t>
  </si>
  <si>
    <t>MS2_MAB79</t>
  </si>
  <si>
    <t>MS2_MAB80</t>
  </si>
  <si>
    <t>MS2_MAB81</t>
  </si>
  <si>
    <t>MS2_MAB82</t>
  </si>
  <si>
    <t>MS2_MAB83</t>
  </si>
  <si>
    <t>MS2_MAB84</t>
  </si>
  <si>
    <t>MS2_MAB85</t>
  </si>
  <si>
    <t>MS2_MAB86</t>
  </si>
  <si>
    <t>MS2_MAB87</t>
  </si>
  <si>
    <t>MS2_MAB88</t>
  </si>
  <si>
    <t>MS2_MAB89</t>
  </si>
  <si>
    <t>MS2_MAB90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</si>
</sst>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1" fillId="0" borderId="0" xfId="0" applyFont="1"/>
    <xf numFmtId="0" fontId="0" fillId="2" borderId="0" xfId="0" applyFill="1"/>
    <xf numFmtId="0" fontId="0" fillId="3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Standard curve for samples 1-60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'Run 1 and 2'!$L$4:$L$17</c:f>
              <c:numCache>
                <c:formatCode>General</c:formatCode>
                <c:ptCount val="14"/>
                <c:pt idx="0">
                  <c:v>-5.0000000000000001E-4</c:v>
                </c:pt>
                <c:pt idx="1">
                  <c:v>5.0000000000000001E-4</c:v>
                </c:pt>
                <c:pt idx="2">
                  <c:v>1.24E-2</c:v>
                </c:pt>
                <c:pt idx="3">
                  <c:v>1.14E-2</c:v>
                </c:pt>
                <c:pt idx="4">
                  <c:v>2.69E-2</c:v>
                </c:pt>
                <c:pt idx="5">
                  <c:v>2.41E-2</c:v>
                </c:pt>
                <c:pt idx="6">
                  <c:v>3.8399999999999997E-2</c:v>
                </c:pt>
                <c:pt idx="7">
                  <c:v>4.1700000000000001E-2</c:v>
                </c:pt>
                <c:pt idx="8">
                  <c:v>0.1241</c:v>
                </c:pt>
                <c:pt idx="9">
                  <c:v>0.127</c:v>
                </c:pt>
                <c:pt idx="10">
                  <c:v>0.54790000000000005</c:v>
                </c:pt>
                <c:pt idx="11">
                  <c:v>0.5675</c:v>
                </c:pt>
                <c:pt idx="12">
                  <c:v>0.63949999999999996</c:v>
                </c:pt>
                <c:pt idx="13">
                  <c:v>0.64559999999999995</c:v>
                </c:pt>
              </c:numCache>
            </c:numRef>
          </c:xVal>
          <c:yVal>
            <c:numRef>
              <c:f>'Run 1 and 2'!$M$4:$M$17</c:f>
              <c:numCache>
                <c:formatCode>General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20</c:v>
                </c:pt>
                <c:pt idx="3">
                  <c:v>20</c:v>
                </c:pt>
                <c:pt idx="4">
                  <c:v>40</c:v>
                </c:pt>
                <c:pt idx="5">
                  <c:v>40</c:v>
                </c:pt>
                <c:pt idx="6">
                  <c:v>60</c:v>
                </c:pt>
                <c:pt idx="7">
                  <c:v>60</c:v>
                </c:pt>
                <c:pt idx="8">
                  <c:v>200</c:v>
                </c:pt>
                <c:pt idx="9">
                  <c:v>200</c:v>
                </c:pt>
                <c:pt idx="10">
                  <c:v>880</c:v>
                </c:pt>
                <c:pt idx="11">
                  <c:v>880</c:v>
                </c:pt>
                <c:pt idx="12">
                  <c:v>1000</c:v>
                </c:pt>
                <c:pt idx="13">
                  <c:v>1000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2BF-4853-B94F-D6CA622A13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53688336"/>
        <c:axId val="1053695536"/>
      </c:scatterChart>
      <c:valAx>
        <c:axId val="10536883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3695536"/>
        <c:crosses val="autoZero"/>
        <c:crossBetween val="midCat"/>
      </c:valAx>
      <c:valAx>
        <c:axId val="1053695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536883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Samples 61-90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'Run 1 and 2'!$L$68</c:f>
              <c:strCache>
                <c:ptCount val="1"/>
                <c:pt idx="0">
                  <c:v>Standard (ug/L)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5.6391076115485564E-2"/>
                  <c:y val="-0.1355898221055701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'Run 1 and 2'!$K$69:$K$82</c:f>
              <c:numCache>
                <c:formatCode>General</c:formatCode>
                <c:ptCount val="14"/>
                <c:pt idx="0">
                  <c:v>0</c:v>
                </c:pt>
                <c:pt idx="1">
                  <c:v>-1E-4</c:v>
                </c:pt>
                <c:pt idx="2">
                  <c:v>9.9000000000000008E-3</c:v>
                </c:pt>
                <c:pt idx="3">
                  <c:v>1.2200000000000001E-2</c:v>
                </c:pt>
                <c:pt idx="4">
                  <c:v>2.3800000000000002E-2</c:v>
                </c:pt>
                <c:pt idx="5">
                  <c:v>2.5399999999999999E-2</c:v>
                </c:pt>
                <c:pt idx="6">
                  <c:v>3.5900000000000001E-2</c:v>
                </c:pt>
                <c:pt idx="7">
                  <c:v>3.6700000000000003E-2</c:v>
                </c:pt>
                <c:pt idx="8">
                  <c:v>0.1186</c:v>
                </c:pt>
                <c:pt idx="9">
                  <c:v>0.1201</c:v>
                </c:pt>
                <c:pt idx="10">
                  <c:v>0.54790000000000005</c:v>
                </c:pt>
                <c:pt idx="11">
                  <c:v>0.54239999999999999</c:v>
                </c:pt>
                <c:pt idx="12">
                  <c:v>0.63329999999999997</c:v>
                </c:pt>
                <c:pt idx="13">
                  <c:v>0.64339999999999997</c:v>
                </c:pt>
              </c:numCache>
            </c:numRef>
          </c:xVal>
          <c:yVal>
            <c:numRef>
              <c:f>'Run 1 and 2'!$L$69:$L$82</c:f>
              <c:numCache>
                <c:formatCode>General</c:formatCode>
                <c:ptCount val="14"/>
                <c:pt idx="0">
                  <c:v>0</c:v>
                </c:pt>
                <c:pt idx="1">
                  <c:v>0</c:v>
                </c:pt>
                <c:pt idx="2">
                  <c:v>20</c:v>
                </c:pt>
                <c:pt idx="3">
                  <c:v>20</c:v>
                </c:pt>
                <c:pt idx="4">
                  <c:v>40</c:v>
                </c:pt>
                <c:pt idx="5">
                  <c:v>40</c:v>
                </c:pt>
                <c:pt idx="6">
                  <c:v>60</c:v>
                </c:pt>
                <c:pt idx="7">
                  <c:v>60</c:v>
                </c:pt>
                <c:pt idx="8">
                  <c:v>200</c:v>
                </c:pt>
                <c:pt idx="9">
                  <c:v>200</c:v>
                </c:pt>
                <c:pt idx="10">
                  <c:v>880</c:v>
                </c:pt>
                <c:pt idx="11">
                  <c:v>880</c:v>
                </c:pt>
                <c:pt idx="12">
                  <c:v>1000</c:v>
                </c:pt>
                <c:pt idx="13">
                  <c:v>1000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20A-4BB0-A63E-D464B34B4BE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08408848"/>
        <c:axId val="408409568"/>
      </c:scatterChart>
      <c:valAx>
        <c:axId val="4084088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8409568"/>
        <c:crosses val="autoZero"/>
        <c:crossBetween val="midCat"/>
      </c:valAx>
      <c:valAx>
        <c:axId val="4084095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084088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211455</xdr:colOff>
      <xdr:row>2</xdr:row>
      <xdr:rowOff>142875</xdr:rowOff>
    </xdr:from>
    <xdr:to>
      <xdr:col>22</xdr:col>
      <xdr:colOff>302895</xdr:colOff>
      <xdr:row>17</xdr:row>
      <xdr:rowOff>142875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9FE0DDD8-6A71-5155-D961-C6A30E07CC4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163830</xdr:colOff>
      <xdr:row>68</xdr:row>
      <xdr:rowOff>104775</xdr:rowOff>
    </xdr:from>
    <xdr:to>
      <xdr:col>21</xdr:col>
      <xdr:colOff>255270</xdr:colOff>
      <xdr:row>83</xdr:row>
      <xdr:rowOff>104775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017CB64-686F-D23E-68C1-A4878F1B52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8</xdr:col>
      <xdr:colOff>405988</xdr:colOff>
      <xdr:row>84</xdr:row>
      <xdr:rowOff>62461</xdr:rowOff>
    </xdr:from>
    <xdr:to>
      <xdr:col>14</xdr:col>
      <xdr:colOff>161199</xdr:colOff>
      <xdr:row>92</xdr:row>
      <xdr:rowOff>43723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33C5690-E434-4E7F-F9D8-F1ED6FCD39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8947" t="4069" r="23869"/>
        <a:stretch/>
      </xdr:blipFill>
      <xdr:spPr>
        <a:xfrm rot="16200000">
          <a:off x="7051028" y="14203781"/>
          <a:ext cx="1430312" cy="357770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6EEC90-5AF3-4370-83A3-9636D2A496EE}">
  <dimension ref="A1:O99"/>
  <sheetViews>
    <sheetView tabSelected="1" topLeftCell="A45" zoomScale="78" zoomScaleNormal="78" workbookViewId="0">
      <selection activeCell="C45" sqref="C45"/>
    </sheetView>
  </sheetViews>
  <sheetFormatPr defaultRowHeight="15" x14ac:dyDescent="0.25"/>
  <cols>
    <col min="1" max="1" width="12.7109375" customWidth="1"/>
    <col min="7" max="7" width="11.42578125" customWidth="1"/>
  </cols>
  <sheetData>
    <row r="1" spans="1:15" x14ac:dyDescent="0.25">
      <c r="A1" t="s">
        <v>64</v>
      </c>
      <c r="B1" t="s">
        <v>74</v>
      </c>
      <c r="C1" t="s">
        <v>65</v>
      </c>
      <c r="D1" t="s">
        <v>66</v>
      </c>
      <c r="E1" t="s">
        <v>67</v>
      </c>
      <c r="F1" t="s">
        <v>68</v>
      </c>
      <c r="G1" t="s">
        <v>73</v>
      </c>
      <c r="H1" t="s">
        <v>69</v>
      </c>
    </row>
    <row r="2" spans="1:15" x14ac:dyDescent="0.25">
      <c r="A2" t="s">
        <v>0</v>
      </c>
      <c r="B2">
        <v>4.5600000000000002E-2</v>
      </c>
      <c r="C2">
        <v>50</v>
      </c>
      <c r="D2">
        <v>15</v>
      </c>
      <c r="E2">
        <f>D2/1000</f>
        <v>1.4999999999999999E-2</v>
      </c>
      <c r="F2">
        <f>$N$4*B2+$O$4</f>
        <v>71.985377892931922</v>
      </c>
      <c r="G2">
        <f>F2*E2</f>
        <v>1.0797806683939788</v>
      </c>
      <c r="H2">
        <f>G2/(C2/1000)</f>
        <v>21.595613367879576</v>
      </c>
      <c r="J2" s="1"/>
    </row>
    <row r="3" spans="1:15" x14ac:dyDescent="0.25">
      <c r="A3" t="s">
        <v>1</v>
      </c>
      <c r="B3">
        <v>5.6500000000000002E-2</v>
      </c>
      <c r="C3">
        <v>50</v>
      </c>
      <c r="D3">
        <v>15</v>
      </c>
      <c r="E3">
        <f t="shared" ref="E3:E64" si="0">D3/1000</f>
        <v>1.4999999999999999E-2</v>
      </c>
      <c r="F3">
        <f t="shared" ref="F3:F63" si="1">$N$4*B3+$O$4</f>
        <v>89.039495015545555</v>
      </c>
      <c r="G3">
        <f t="shared" ref="G3:G64" si="2">F3*E3</f>
        <v>1.3355924252331832</v>
      </c>
      <c r="H3">
        <f t="shared" ref="H3:H64" si="3">G3/(C3/1000)</f>
        <v>26.711848504663664</v>
      </c>
      <c r="J3" s="1"/>
      <c r="L3" t="s">
        <v>62</v>
      </c>
      <c r="M3" t="s">
        <v>63</v>
      </c>
    </row>
    <row r="4" spans="1:15" x14ac:dyDescent="0.25">
      <c r="A4" t="s">
        <v>2</v>
      </c>
      <c r="B4">
        <v>4.9799999999999997E-2</v>
      </c>
      <c r="C4">
        <v>50</v>
      </c>
      <c r="D4">
        <v>15</v>
      </c>
      <c r="E4">
        <f t="shared" si="0"/>
        <v>1.4999999999999999E-2</v>
      </c>
      <c r="F4">
        <f t="shared" si="1"/>
        <v>78.556689077792214</v>
      </c>
      <c r="G4">
        <f t="shared" si="2"/>
        <v>1.1783503361668832</v>
      </c>
      <c r="H4">
        <f t="shared" si="3"/>
        <v>23.567006723337663</v>
      </c>
      <c r="J4" s="1"/>
      <c r="L4">
        <v>-5.0000000000000001E-4</v>
      </c>
      <c r="M4">
        <v>0</v>
      </c>
      <c r="N4">
        <f>SLOPE(M4:M17,L4:L17)</f>
        <v>1564.5979011572128</v>
      </c>
      <c r="O4">
        <f>INTERCEPT(M4:M17,L4:L17)</f>
        <v>0.63971360016302015</v>
      </c>
    </row>
    <row r="5" spans="1:15" x14ac:dyDescent="0.25">
      <c r="A5" t="s">
        <v>3</v>
      </c>
      <c r="B5">
        <v>5.1400000000000001E-2</v>
      </c>
      <c r="C5">
        <v>50</v>
      </c>
      <c r="D5">
        <v>15</v>
      </c>
      <c r="E5">
        <f t="shared" si="0"/>
        <v>1.4999999999999999E-2</v>
      </c>
      <c r="F5">
        <f t="shared" si="1"/>
        <v>81.060045719643767</v>
      </c>
      <c r="G5">
        <f t="shared" si="2"/>
        <v>1.2159006857946564</v>
      </c>
      <c r="H5">
        <f t="shared" si="3"/>
        <v>24.318013715893127</v>
      </c>
      <c r="J5" s="1"/>
      <c r="L5">
        <v>5.0000000000000001E-4</v>
      </c>
      <c r="M5">
        <v>0</v>
      </c>
    </row>
    <row r="6" spans="1:15" x14ac:dyDescent="0.25">
      <c r="A6" t="s">
        <v>4</v>
      </c>
      <c r="B6">
        <v>5.5500000000000001E-2</v>
      </c>
      <c r="C6">
        <v>50</v>
      </c>
      <c r="D6">
        <v>15</v>
      </c>
      <c r="E6">
        <f t="shared" si="0"/>
        <v>1.4999999999999999E-2</v>
      </c>
      <c r="F6">
        <f t="shared" si="1"/>
        <v>87.474897114388341</v>
      </c>
      <c r="G6">
        <f t="shared" si="2"/>
        <v>1.3121234567158251</v>
      </c>
      <c r="H6">
        <f t="shared" si="3"/>
        <v>26.242469134316501</v>
      </c>
      <c r="J6" s="1"/>
      <c r="L6">
        <v>1.24E-2</v>
      </c>
      <c r="M6">
        <v>20</v>
      </c>
    </row>
    <row r="7" spans="1:15" x14ac:dyDescent="0.25">
      <c r="A7" t="s">
        <v>5</v>
      </c>
      <c r="B7">
        <v>5.7700000000000001E-2</v>
      </c>
      <c r="C7">
        <v>50</v>
      </c>
      <c r="D7">
        <v>15</v>
      </c>
      <c r="E7">
        <f t="shared" si="0"/>
        <v>1.4999999999999999E-2</v>
      </c>
      <c r="F7">
        <f t="shared" si="1"/>
        <v>90.917012496934206</v>
      </c>
      <c r="G7">
        <f t="shared" si="2"/>
        <v>1.363755187454013</v>
      </c>
      <c r="H7">
        <f t="shared" si="3"/>
        <v>27.275103749080259</v>
      </c>
      <c r="J7" s="1"/>
      <c r="L7">
        <v>1.14E-2</v>
      </c>
      <c r="M7">
        <v>20</v>
      </c>
    </row>
    <row r="8" spans="1:15" x14ac:dyDescent="0.25">
      <c r="A8" t="s">
        <v>6</v>
      </c>
      <c r="B8">
        <v>4.2500000000000003E-2</v>
      </c>
      <c r="C8">
        <v>50</v>
      </c>
      <c r="D8">
        <v>15</v>
      </c>
      <c r="E8">
        <f t="shared" si="0"/>
        <v>1.4999999999999999E-2</v>
      </c>
      <c r="F8">
        <f t="shared" si="1"/>
        <v>67.135124399344576</v>
      </c>
      <c r="G8">
        <f t="shared" si="2"/>
        <v>1.0070268659901687</v>
      </c>
      <c r="H8">
        <f t="shared" si="3"/>
        <v>20.140537319803371</v>
      </c>
      <c r="J8" s="1"/>
      <c r="L8">
        <v>2.69E-2</v>
      </c>
      <c r="M8">
        <v>40</v>
      </c>
    </row>
    <row r="9" spans="1:15" x14ac:dyDescent="0.25">
      <c r="A9" t="s">
        <v>7</v>
      </c>
      <c r="B9">
        <v>4.41E-2</v>
      </c>
      <c r="C9">
        <v>50</v>
      </c>
      <c r="D9">
        <v>15</v>
      </c>
      <c r="E9">
        <f t="shared" si="0"/>
        <v>1.4999999999999999E-2</v>
      </c>
      <c r="F9">
        <f t="shared" si="1"/>
        <v>69.638481041196101</v>
      </c>
      <c r="G9">
        <f t="shared" si="2"/>
        <v>1.0445772156179416</v>
      </c>
      <c r="H9">
        <f t="shared" si="3"/>
        <v>20.891544312358832</v>
      </c>
      <c r="J9" s="1"/>
      <c r="L9">
        <v>2.41E-2</v>
      </c>
      <c r="M9">
        <v>40</v>
      </c>
    </row>
    <row r="10" spans="1:15" x14ac:dyDescent="0.25">
      <c r="A10" t="s">
        <v>8</v>
      </c>
      <c r="B10">
        <v>4.6899999999999997E-2</v>
      </c>
      <c r="C10">
        <v>50</v>
      </c>
      <c r="D10">
        <v>15</v>
      </c>
      <c r="E10">
        <f t="shared" si="0"/>
        <v>1.4999999999999999E-2</v>
      </c>
      <c r="F10">
        <f t="shared" si="1"/>
        <v>74.019355164436291</v>
      </c>
      <c r="G10">
        <f t="shared" si="2"/>
        <v>1.1102903274665443</v>
      </c>
      <c r="H10">
        <f t="shared" si="3"/>
        <v>22.205806549330884</v>
      </c>
      <c r="J10" s="1"/>
      <c r="L10">
        <v>3.8399999999999997E-2</v>
      </c>
      <c r="M10">
        <v>60</v>
      </c>
    </row>
    <row r="11" spans="1:15" x14ac:dyDescent="0.25">
      <c r="A11" t="s">
        <v>9</v>
      </c>
      <c r="B11">
        <v>4.6600000000000003E-2</v>
      </c>
      <c r="C11">
        <v>50</v>
      </c>
      <c r="D11">
        <v>15</v>
      </c>
      <c r="E11">
        <f t="shared" si="0"/>
        <v>1.4999999999999999E-2</v>
      </c>
      <c r="F11">
        <f t="shared" si="1"/>
        <v>73.549975794089136</v>
      </c>
      <c r="G11">
        <f t="shared" si="2"/>
        <v>1.1032496369113369</v>
      </c>
      <c r="H11">
        <f t="shared" si="3"/>
        <v>22.064992738226739</v>
      </c>
      <c r="J11" s="1"/>
      <c r="L11">
        <v>4.1700000000000001E-2</v>
      </c>
      <c r="M11">
        <v>60</v>
      </c>
    </row>
    <row r="12" spans="1:15" x14ac:dyDescent="0.25">
      <c r="A12" t="s">
        <v>10</v>
      </c>
      <c r="B12">
        <v>4.4900000000000002E-2</v>
      </c>
      <c r="C12">
        <v>50</v>
      </c>
      <c r="D12">
        <v>15</v>
      </c>
      <c r="E12">
        <f t="shared" si="0"/>
        <v>1.4999999999999999E-2</v>
      </c>
      <c r="F12">
        <f t="shared" si="1"/>
        <v>70.890159362121878</v>
      </c>
      <c r="G12">
        <f t="shared" si="2"/>
        <v>1.0633523904318281</v>
      </c>
      <c r="H12">
        <f t="shared" si="3"/>
        <v>21.267047808636558</v>
      </c>
      <c r="J12" s="1"/>
      <c r="L12">
        <v>0.1241</v>
      </c>
      <c r="M12">
        <v>200</v>
      </c>
    </row>
    <row r="13" spans="1:15" x14ac:dyDescent="0.25">
      <c r="A13" t="s">
        <v>11</v>
      </c>
      <c r="B13">
        <v>4.7399999999999998E-2</v>
      </c>
      <c r="C13">
        <v>50</v>
      </c>
      <c r="D13">
        <v>15</v>
      </c>
      <c r="E13">
        <f t="shared" si="0"/>
        <v>1.4999999999999999E-2</v>
      </c>
      <c r="F13">
        <f t="shared" si="1"/>
        <v>74.801654115014912</v>
      </c>
      <c r="G13">
        <f t="shared" si="2"/>
        <v>1.1220248117252236</v>
      </c>
      <c r="H13">
        <f t="shared" si="3"/>
        <v>22.440496234504472</v>
      </c>
      <c r="J13" s="1"/>
      <c r="L13">
        <v>0.127</v>
      </c>
      <c r="M13">
        <v>200</v>
      </c>
    </row>
    <row r="14" spans="1:15" x14ac:dyDescent="0.25">
      <c r="A14" t="s">
        <v>12</v>
      </c>
      <c r="B14">
        <v>6.0100000000000001E-2</v>
      </c>
      <c r="C14">
        <v>50</v>
      </c>
      <c r="D14">
        <v>15</v>
      </c>
      <c r="E14">
        <f t="shared" si="0"/>
        <v>1.4999999999999999E-2</v>
      </c>
      <c r="F14">
        <f t="shared" si="1"/>
        <v>94.672047459711507</v>
      </c>
      <c r="G14">
        <f t="shared" si="2"/>
        <v>1.4200807118956726</v>
      </c>
      <c r="H14">
        <f t="shared" si="3"/>
        <v>28.401614237913453</v>
      </c>
      <c r="J14" s="1"/>
      <c r="L14">
        <v>0.54790000000000005</v>
      </c>
      <c r="M14">
        <v>880</v>
      </c>
    </row>
    <row r="15" spans="1:15" x14ac:dyDescent="0.25">
      <c r="A15" t="s">
        <v>13</v>
      </c>
      <c r="B15">
        <v>0.06</v>
      </c>
      <c r="C15">
        <v>50</v>
      </c>
      <c r="D15">
        <v>15</v>
      </c>
      <c r="E15">
        <f t="shared" si="0"/>
        <v>1.4999999999999999E-2</v>
      </c>
      <c r="F15">
        <f t="shared" si="1"/>
        <v>94.515587669595789</v>
      </c>
      <c r="G15">
        <f t="shared" si="2"/>
        <v>1.4177338150439367</v>
      </c>
      <c r="H15">
        <f t="shared" si="3"/>
        <v>28.354676300878733</v>
      </c>
      <c r="J15" s="1"/>
      <c r="L15">
        <v>0.5675</v>
      </c>
      <c r="M15">
        <v>880</v>
      </c>
    </row>
    <row r="16" spans="1:15" x14ac:dyDescent="0.25">
      <c r="A16" t="s">
        <v>14</v>
      </c>
      <c r="B16">
        <v>6.7100000000000007E-2</v>
      </c>
      <c r="C16">
        <v>50</v>
      </c>
      <c r="D16">
        <v>15</v>
      </c>
      <c r="E16">
        <f t="shared" si="0"/>
        <v>1.4999999999999999E-2</v>
      </c>
      <c r="F16">
        <f>$N$4*B16+$O$4</f>
        <v>105.62423276781202</v>
      </c>
      <c r="G16">
        <f t="shared" si="2"/>
        <v>1.5843634915171803</v>
      </c>
      <c r="H16">
        <f t="shared" si="3"/>
        <v>31.687269830343602</v>
      </c>
      <c r="J16" s="1"/>
      <c r="L16">
        <v>0.63949999999999996</v>
      </c>
      <c r="M16">
        <v>1000</v>
      </c>
    </row>
    <row r="17" spans="1:13" x14ac:dyDescent="0.25">
      <c r="A17" t="s">
        <v>15</v>
      </c>
      <c r="B17">
        <v>5.3E-3</v>
      </c>
      <c r="L17">
        <v>0.64559999999999995</v>
      </c>
      <c r="M17">
        <v>1000</v>
      </c>
    </row>
    <row r="18" spans="1:13" x14ac:dyDescent="0.25">
      <c r="A18" t="s">
        <v>16</v>
      </c>
      <c r="B18">
        <v>6.4500000000000002E-2</v>
      </c>
      <c r="C18">
        <v>50</v>
      </c>
      <c r="D18">
        <v>15</v>
      </c>
      <c r="E18">
        <f t="shared" si="0"/>
        <v>1.4999999999999999E-2</v>
      </c>
      <c r="F18">
        <f t="shared" si="1"/>
        <v>101.55627822480325</v>
      </c>
      <c r="G18">
        <f t="shared" si="2"/>
        <v>1.5233441733720487</v>
      </c>
      <c r="H18">
        <f t="shared" si="3"/>
        <v>30.466883467440972</v>
      </c>
    </row>
    <row r="19" spans="1:13" x14ac:dyDescent="0.25">
      <c r="A19" t="s">
        <v>17</v>
      </c>
      <c r="B19">
        <v>6.7199999999999996E-2</v>
      </c>
      <c r="C19">
        <v>50</v>
      </c>
      <c r="D19">
        <v>15</v>
      </c>
      <c r="E19">
        <f t="shared" si="0"/>
        <v>1.4999999999999999E-2</v>
      </c>
      <c r="F19">
        <f t="shared" si="1"/>
        <v>105.78069255792772</v>
      </c>
      <c r="G19">
        <f t="shared" si="2"/>
        <v>1.5867103883689158</v>
      </c>
      <c r="H19">
        <f t="shared" si="3"/>
        <v>31.734207767378315</v>
      </c>
    </row>
    <row r="20" spans="1:13" x14ac:dyDescent="0.25">
      <c r="A20" t="s">
        <v>18</v>
      </c>
      <c r="B20">
        <v>6.7299999999999999E-2</v>
      </c>
      <c r="C20">
        <v>50</v>
      </c>
      <c r="D20">
        <v>15</v>
      </c>
      <c r="E20">
        <f t="shared" si="0"/>
        <v>1.4999999999999999E-2</v>
      </c>
      <c r="F20">
        <f t="shared" si="1"/>
        <v>105.93715234804344</v>
      </c>
      <c r="G20">
        <f t="shared" si="2"/>
        <v>1.5890572852206515</v>
      </c>
      <c r="H20">
        <f t="shared" si="3"/>
        <v>31.781145704413028</v>
      </c>
    </row>
    <row r="21" spans="1:13" x14ac:dyDescent="0.25">
      <c r="A21" t="s">
        <v>19</v>
      </c>
      <c r="B21">
        <v>4.7899999999999998E-2</v>
      </c>
      <c r="C21">
        <v>50</v>
      </c>
      <c r="D21">
        <v>15</v>
      </c>
      <c r="E21">
        <f t="shared" si="0"/>
        <v>1.4999999999999999E-2</v>
      </c>
      <c r="F21">
        <f t="shared" si="1"/>
        <v>75.583953065593519</v>
      </c>
      <c r="G21">
        <f t="shared" si="2"/>
        <v>1.1337592959839027</v>
      </c>
      <c r="H21">
        <f t="shared" si="3"/>
        <v>22.675185919678054</v>
      </c>
    </row>
    <row r="22" spans="1:13" x14ac:dyDescent="0.25">
      <c r="A22" t="s">
        <v>20</v>
      </c>
      <c r="B22">
        <v>4.7800000000000002E-2</v>
      </c>
      <c r="C22">
        <v>50</v>
      </c>
      <c r="D22">
        <v>15</v>
      </c>
      <c r="E22">
        <f t="shared" si="0"/>
        <v>1.4999999999999999E-2</v>
      </c>
      <c r="F22">
        <f t="shared" si="1"/>
        <v>75.427493275477801</v>
      </c>
      <c r="G22">
        <f t="shared" si="2"/>
        <v>1.131412399132167</v>
      </c>
      <c r="H22">
        <f t="shared" si="3"/>
        <v>22.628247982643337</v>
      </c>
    </row>
    <row r="23" spans="1:13" x14ac:dyDescent="0.25">
      <c r="A23" t="s">
        <v>21</v>
      </c>
      <c r="B23">
        <v>3.9800000000000002E-2</v>
      </c>
      <c r="C23">
        <v>50</v>
      </c>
      <c r="D23">
        <v>15</v>
      </c>
      <c r="E23">
        <f t="shared" si="0"/>
        <v>1.4999999999999999E-2</v>
      </c>
      <c r="F23">
        <f t="shared" si="1"/>
        <v>62.910710066220098</v>
      </c>
      <c r="G23">
        <f t="shared" si="2"/>
        <v>0.94366065099330143</v>
      </c>
      <c r="H23">
        <f t="shared" si="3"/>
        <v>18.873213019866029</v>
      </c>
    </row>
    <row r="24" spans="1:13" x14ac:dyDescent="0.25">
      <c r="A24" t="s">
        <v>22</v>
      </c>
      <c r="B24">
        <v>3.9800000000000002E-2</v>
      </c>
      <c r="C24">
        <v>50</v>
      </c>
      <c r="D24">
        <v>15</v>
      </c>
      <c r="E24">
        <f t="shared" si="0"/>
        <v>1.4999999999999999E-2</v>
      </c>
      <c r="F24">
        <f t="shared" si="1"/>
        <v>62.910710066220098</v>
      </c>
      <c r="G24">
        <f t="shared" si="2"/>
        <v>0.94366065099330143</v>
      </c>
      <c r="H24">
        <f t="shared" si="3"/>
        <v>18.873213019866029</v>
      </c>
    </row>
    <row r="25" spans="1:13" x14ac:dyDescent="0.25">
      <c r="A25" t="s">
        <v>23</v>
      </c>
      <c r="B25">
        <v>3.78E-2</v>
      </c>
      <c r="C25">
        <v>50</v>
      </c>
      <c r="D25">
        <v>15</v>
      </c>
      <c r="E25">
        <f t="shared" si="0"/>
        <v>1.4999999999999999E-2</v>
      </c>
      <c r="F25">
        <f t="shared" si="1"/>
        <v>59.781514263905663</v>
      </c>
      <c r="G25">
        <f t="shared" si="2"/>
        <v>0.89672271395858494</v>
      </c>
      <c r="H25">
        <f t="shared" si="3"/>
        <v>17.934454279171696</v>
      </c>
    </row>
    <row r="26" spans="1:13" x14ac:dyDescent="0.25">
      <c r="A26" t="s">
        <v>24</v>
      </c>
      <c r="B26">
        <v>4.9599999999999998E-2</v>
      </c>
      <c r="C26">
        <v>50</v>
      </c>
      <c r="D26">
        <v>15</v>
      </c>
      <c r="E26">
        <f t="shared" si="0"/>
        <v>1.4999999999999999E-2</v>
      </c>
      <c r="F26">
        <f t="shared" si="1"/>
        <v>78.243769497560777</v>
      </c>
      <c r="G26">
        <f t="shared" si="2"/>
        <v>1.1736565424634116</v>
      </c>
      <c r="H26">
        <f t="shared" si="3"/>
        <v>23.47313084926823</v>
      </c>
    </row>
    <row r="27" spans="1:13" x14ac:dyDescent="0.25">
      <c r="A27" t="s">
        <v>25</v>
      </c>
      <c r="B27">
        <v>2.4E-2</v>
      </c>
      <c r="C27">
        <v>50</v>
      </c>
      <c r="D27">
        <v>15</v>
      </c>
      <c r="E27">
        <f t="shared" si="0"/>
        <v>1.4999999999999999E-2</v>
      </c>
      <c r="F27">
        <f t="shared" si="1"/>
        <v>38.190063227936129</v>
      </c>
      <c r="G27">
        <f t="shared" si="2"/>
        <v>0.57285094841904194</v>
      </c>
      <c r="H27">
        <f t="shared" si="3"/>
        <v>11.457018968380838</v>
      </c>
    </row>
    <row r="28" spans="1:13" x14ac:dyDescent="0.25">
      <c r="A28" t="s">
        <v>26</v>
      </c>
      <c r="B28">
        <v>1.8499999999999999E-2</v>
      </c>
      <c r="C28">
        <v>50</v>
      </c>
      <c r="D28">
        <v>15</v>
      </c>
      <c r="E28">
        <f t="shared" si="0"/>
        <v>1.4999999999999999E-2</v>
      </c>
      <c r="F28">
        <f t="shared" si="1"/>
        <v>29.584774771571457</v>
      </c>
      <c r="G28">
        <f t="shared" si="2"/>
        <v>0.44377162157357186</v>
      </c>
      <c r="H28">
        <f t="shared" si="3"/>
        <v>8.8754324314714363</v>
      </c>
    </row>
    <row r="29" spans="1:13" x14ac:dyDescent="0.25">
      <c r="A29" t="s">
        <v>27</v>
      </c>
      <c r="B29">
        <v>1.9400000000000001E-2</v>
      </c>
      <c r="C29">
        <v>50</v>
      </c>
      <c r="D29">
        <v>15</v>
      </c>
      <c r="E29">
        <f t="shared" si="0"/>
        <v>1.4999999999999999E-2</v>
      </c>
      <c r="F29">
        <f t="shared" si="1"/>
        <v>30.992912882612949</v>
      </c>
      <c r="G29">
        <f t="shared" si="2"/>
        <v>0.46489369323919422</v>
      </c>
      <c r="H29">
        <f t="shared" si="3"/>
        <v>9.2978738647838846</v>
      </c>
    </row>
    <row r="30" spans="1:13" x14ac:dyDescent="0.25">
      <c r="A30" t="s">
        <v>28</v>
      </c>
      <c r="B30">
        <v>1.8200000000000001E-2</v>
      </c>
      <c r="C30">
        <v>50</v>
      </c>
      <c r="D30">
        <v>15</v>
      </c>
      <c r="E30">
        <f t="shared" si="0"/>
        <v>1.4999999999999999E-2</v>
      </c>
      <c r="F30">
        <f t="shared" si="1"/>
        <v>29.115395401224294</v>
      </c>
      <c r="G30">
        <f t="shared" si="2"/>
        <v>0.43673093101836441</v>
      </c>
      <c r="H30">
        <f t="shared" si="3"/>
        <v>8.7346186203672875</v>
      </c>
    </row>
    <row r="31" spans="1:13" x14ac:dyDescent="0.25">
      <c r="A31" t="s">
        <v>29</v>
      </c>
      <c r="B31">
        <v>1.67E-2</v>
      </c>
      <c r="C31">
        <v>50</v>
      </c>
      <c r="D31">
        <v>15</v>
      </c>
      <c r="E31">
        <f t="shared" si="0"/>
        <v>1.4999999999999999E-2</v>
      </c>
      <c r="F31">
        <f t="shared" si="1"/>
        <v>26.768498549488474</v>
      </c>
      <c r="G31">
        <f t="shared" si="2"/>
        <v>0.4015274782423271</v>
      </c>
      <c r="H31">
        <f t="shared" si="3"/>
        <v>8.0305495648465417</v>
      </c>
    </row>
    <row r="32" spans="1:13" x14ac:dyDescent="0.25">
      <c r="A32" t="s">
        <v>30</v>
      </c>
      <c r="B32">
        <v>1.67E-2</v>
      </c>
      <c r="C32">
        <v>50</v>
      </c>
      <c r="D32">
        <v>15</v>
      </c>
      <c r="E32">
        <f t="shared" si="0"/>
        <v>1.4999999999999999E-2</v>
      </c>
      <c r="F32">
        <f>$N$4*B32+$O$4</f>
        <v>26.768498549488474</v>
      </c>
      <c r="G32">
        <f t="shared" si="2"/>
        <v>0.4015274782423271</v>
      </c>
      <c r="H32">
        <f t="shared" si="3"/>
        <v>8.0305495648465417</v>
      </c>
    </row>
    <row r="33" spans="1:8" x14ac:dyDescent="0.25">
      <c r="A33" t="s">
        <v>15</v>
      </c>
      <c r="B33">
        <v>7.3000000000000001E-3</v>
      </c>
    </row>
    <row r="34" spans="1:8" x14ac:dyDescent="0.25">
      <c r="A34" t="s">
        <v>31</v>
      </c>
      <c r="B34">
        <v>4.0800000000000003E-2</v>
      </c>
      <c r="C34">
        <v>100</v>
      </c>
      <c r="D34">
        <v>15</v>
      </c>
      <c r="E34">
        <f t="shared" si="0"/>
        <v>1.4999999999999999E-2</v>
      </c>
      <c r="F34">
        <f>$N$4*B34+$O$4</f>
        <v>64.475307967377319</v>
      </c>
      <c r="G34">
        <f t="shared" si="2"/>
        <v>0.96712961951065979</v>
      </c>
      <c r="H34">
        <f t="shared" si="3"/>
        <v>9.6712961951065974</v>
      </c>
    </row>
    <row r="35" spans="1:8" x14ac:dyDescent="0.25">
      <c r="A35" t="s">
        <v>32</v>
      </c>
      <c r="B35">
        <v>4.0399999999999998E-2</v>
      </c>
      <c r="C35">
        <v>100</v>
      </c>
      <c r="D35">
        <v>15</v>
      </c>
      <c r="E35">
        <f t="shared" si="0"/>
        <v>1.4999999999999999E-2</v>
      </c>
      <c r="F35">
        <f>$N$4*B35+$O$4</f>
        <v>63.849468806914416</v>
      </c>
      <c r="G35">
        <f t="shared" si="2"/>
        <v>0.95774203210371622</v>
      </c>
      <c r="H35">
        <f t="shared" si="3"/>
        <v>9.5774203210371613</v>
      </c>
    </row>
    <row r="36" spans="1:8" x14ac:dyDescent="0.25">
      <c r="A36" t="s">
        <v>33</v>
      </c>
      <c r="B36">
        <v>5.4100000000000002E-2</v>
      </c>
      <c r="C36">
        <v>100</v>
      </c>
      <c r="D36">
        <v>15</v>
      </c>
      <c r="E36">
        <f t="shared" si="0"/>
        <v>1.4999999999999999E-2</v>
      </c>
      <c r="F36">
        <f>$N$4*B36+$O$4</f>
        <v>85.284460052768239</v>
      </c>
      <c r="G36">
        <f t="shared" si="2"/>
        <v>1.2792669007915236</v>
      </c>
      <c r="H36">
        <f t="shared" si="3"/>
        <v>12.792669007915235</v>
      </c>
    </row>
    <row r="37" spans="1:8" x14ac:dyDescent="0.25">
      <c r="A37" t="s">
        <v>34</v>
      </c>
      <c r="B37">
        <v>5.2299999999999999E-2</v>
      </c>
      <c r="C37">
        <v>100</v>
      </c>
      <c r="D37">
        <v>15</v>
      </c>
      <c r="E37">
        <f t="shared" si="0"/>
        <v>1.4999999999999999E-2</v>
      </c>
      <c r="F37">
        <f t="shared" si="1"/>
        <v>82.468183830685248</v>
      </c>
      <c r="G37">
        <f t="shared" si="2"/>
        <v>1.2370227574602788</v>
      </c>
      <c r="H37">
        <f t="shared" si="3"/>
        <v>12.370227574602787</v>
      </c>
    </row>
    <row r="38" spans="1:8" x14ac:dyDescent="0.25">
      <c r="A38" t="s">
        <v>35</v>
      </c>
      <c r="B38">
        <v>5.4100000000000002E-2</v>
      </c>
      <c r="C38">
        <v>100</v>
      </c>
      <c r="D38">
        <v>15</v>
      </c>
      <c r="E38">
        <f t="shared" si="0"/>
        <v>1.4999999999999999E-2</v>
      </c>
      <c r="F38">
        <f t="shared" ref="F38:F48" si="4">$N$4*B38+$O$4</f>
        <v>85.284460052768239</v>
      </c>
      <c r="G38">
        <f t="shared" si="2"/>
        <v>1.2792669007915236</v>
      </c>
      <c r="H38">
        <f t="shared" si="3"/>
        <v>12.792669007915235</v>
      </c>
    </row>
    <row r="39" spans="1:8" x14ac:dyDescent="0.25">
      <c r="A39" t="s">
        <v>36</v>
      </c>
      <c r="B39">
        <v>5.9700000000000003E-2</v>
      </c>
      <c r="C39">
        <v>100</v>
      </c>
      <c r="D39">
        <v>15</v>
      </c>
      <c r="E39">
        <f t="shared" si="0"/>
        <v>1.4999999999999999E-2</v>
      </c>
      <c r="F39">
        <f t="shared" si="4"/>
        <v>94.046208299248633</v>
      </c>
      <c r="G39">
        <f t="shared" si="2"/>
        <v>1.4106931244887295</v>
      </c>
      <c r="H39">
        <f t="shared" si="3"/>
        <v>14.106931244887294</v>
      </c>
    </row>
    <row r="40" spans="1:8" x14ac:dyDescent="0.25">
      <c r="A40" t="s">
        <v>37</v>
      </c>
      <c r="B40">
        <v>7.9200000000000007E-2</v>
      </c>
      <c r="C40">
        <v>100</v>
      </c>
      <c r="D40">
        <v>15</v>
      </c>
      <c r="E40">
        <f t="shared" si="0"/>
        <v>1.4999999999999999E-2</v>
      </c>
      <c r="F40">
        <f t="shared" si="4"/>
        <v>124.55586737181429</v>
      </c>
      <c r="G40">
        <f t="shared" si="2"/>
        <v>1.8683380105772143</v>
      </c>
      <c r="H40">
        <f t="shared" si="3"/>
        <v>18.683380105772141</v>
      </c>
    </row>
    <row r="41" spans="1:8" x14ac:dyDescent="0.25">
      <c r="A41" t="s">
        <v>38</v>
      </c>
      <c r="B41">
        <v>9.9900000000000003E-2</v>
      </c>
      <c r="C41">
        <v>100</v>
      </c>
      <c r="D41">
        <v>15</v>
      </c>
      <c r="E41">
        <f t="shared" si="0"/>
        <v>1.4999999999999999E-2</v>
      </c>
      <c r="F41">
        <f t="shared" si="4"/>
        <v>156.94304392576859</v>
      </c>
      <c r="G41">
        <f t="shared" si="2"/>
        <v>2.3541456588865288</v>
      </c>
      <c r="H41">
        <f t="shared" si="3"/>
        <v>23.541456588865287</v>
      </c>
    </row>
    <row r="42" spans="1:8" x14ac:dyDescent="0.25">
      <c r="A42" t="s">
        <v>39</v>
      </c>
      <c r="B42">
        <v>5.16E-2</v>
      </c>
      <c r="C42">
        <v>100</v>
      </c>
      <c r="D42">
        <v>15</v>
      </c>
      <c r="E42">
        <f t="shared" si="0"/>
        <v>1.4999999999999999E-2</v>
      </c>
      <c r="F42">
        <f t="shared" si="4"/>
        <v>81.372965299875204</v>
      </c>
      <c r="G42">
        <f t="shared" si="2"/>
        <v>1.220594479498128</v>
      </c>
      <c r="H42">
        <f t="shared" si="3"/>
        <v>12.20594479498128</v>
      </c>
    </row>
    <row r="43" spans="1:8" x14ac:dyDescent="0.25">
      <c r="A43" t="s">
        <v>40</v>
      </c>
      <c r="B43">
        <v>6.5500000000000003E-2</v>
      </c>
      <c r="C43">
        <v>100</v>
      </c>
      <c r="D43">
        <v>15</v>
      </c>
      <c r="E43">
        <f t="shared" si="0"/>
        <v>1.4999999999999999E-2</v>
      </c>
      <c r="F43">
        <f t="shared" si="4"/>
        <v>103.12087612596046</v>
      </c>
      <c r="G43">
        <f t="shared" si="2"/>
        <v>1.5468131418894069</v>
      </c>
      <c r="H43">
        <f t="shared" si="3"/>
        <v>15.468131418894068</v>
      </c>
    </row>
    <row r="44" spans="1:8" x14ac:dyDescent="0.25">
      <c r="A44" t="s">
        <v>41</v>
      </c>
      <c r="B44">
        <v>7.9200000000000007E-2</v>
      </c>
      <c r="C44">
        <v>100</v>
      </c>
      <c r="D44">
        <v>15</v>
      </c>
      <c r="E44">
        <f t="shared" si="0"/>
        <v>1.4999999999999999E-2</v>
      </c>
      <c r="F44">
        <f t="shared" si="4"/>
        <v>124.55586737181429</v>
      </c>
      <c r="G44">
        <f t="shared" si="2"/>
        <v>1.8683380105772143</v>
      </c>
      <c r="H44">
        <f t="shared" si="3"/>
        <v>18.683380105772141</v>
      </c>
    </row>
    <row r="45" spans="1:8" x14ac:dyDescent="0.25">
      <c r="A45" t="s">
        <v>43</v>
      </c>
      <c r="B45">
        <v>5.57E-2</v>
      </c>
      <c r="C45" t="s">
        <v>72</v>
      </c>
      <c r="D45">
        <v>15</v>
      </c>
      <c r="E45">
        <f t="shared" si="0"/>
        <v>1.4999999999999999E-2</v>
      </c>
      <c r="F45">
        <f t="shared" si="4"/>
        <v>87.787816694619778</v>
      </c>
      <c r="G45">
        <f t="shared" si="2"/>
        <v>1.3168172504192965</v>
      </c>
      <c r="H45" t="e">
        <f t="shared" si="3"/>
        <v>#VALUE!</v>
      </c>
    </row>
    <row r="46" spans="1:8" x14ac:dyDescent="0.25">
      <c r="A46" t="s">
        <v>44</v>
      </c>
      <c r="B46">
        <v>4.7500000000000001E-2</v>
      </c>
      <c r="C46" t="s">
        <v>42</v>
      </c>
      <c r="D46">
        <v>15</v>
      </c>
      <c r="E46">
        <f t="shared" si="0"/>
        <v>1.4999999999999999E-2</v>
      </c>
      <c r="F46">
        <f t="shared" si="4"/>
        <v>74.958113905130631</v>
      </c>
      <c r="G46">
        <f t="shared" si="2"/>
        <v>1.1243717085769593</v>
      </c>
      <c r="H46" t="e">
        <f t="shared" si="3"/>
        <v>#VALUE!</v>
      </c>
    </row>
    <row r="47" spans="1:8" x14ac:dyDescent="0.25">
      <c r="A47" t="s">
        <v>45</v>
      </c>
      <c r="B47">
        <v>3.7100000000000001E-2</v>
      </c>
      <c r="C47" t="s">
        <v>42</v>
      </c>
      <c r="D47">
        <v>15</v>
      </c>
      <c r="E47">
        <f t="shared" si="0"/>
        <v>1.4999999999999999E-2</v>
      </c>
      <c r="F47">
        <f t="shared" si="4"/>
        <v>58.686295733095619</v>
      </c>
      <c r="G47">
        <f t="shared" si="2"/>
        <v>0.88029443599643431</v>
      </c>
      <c r="H47" t="e">
        <f t="shared" si="3"/>
        <v>#VALUE!</v>
      </c>
    </row>
    <row r="48" spans="1:8" x14ac:dyDescent="0.25">
      <c r="A48" t="s">
        <v>46</v>
      </c>
      <c r="B48">
        <v>3.0099999999999998E-2</v>
      </c>
      <c r="C48" t="s">
        <v>42</v>
      </c>
      <c r="D48">
        <v>15</v>
      </c>
      <c r="E48">
        <f t="shared" si="0"/>
        <v>1.4999999999999999E-2</v>
      </c>
      <c r="F48">
        <f t="shared" si="4"/>
        <v>47.734110424995123</v>
      </c>
      <c r="G48">
        <f t="shared" si="2"/>
        <v>0.71601165637492681</v>
      </c>
      <c r="H48" t="e">
        <f t="shared" si="3"/>
        <v>#VALUE!</v>
      </c>
    </row>
    <row r="49" spans="1:8" x14ac:dyDescent="0.25">
      <c r="A49" t="s">
        <v>15</v>
      </c>
      <c r="B49">
        <v>5.3E-3</v>
      </c>
    </row>
    <row r="50" spans="1:8" x14ac:dyDescent="0.25">
      <c r="A50" t="s">
        <v>47</v>
      </c>
      <c r="B50">
        <v>3.4599999999999999E-2</v>
      </c>
      <c r="C50" t="s">
        <v>42</v>
      </c>
      <c r="D50">
        <v>15</v>
      </c>
      <c r="E50">
        <f t="shared" si="0"/>
        <v>1.4999999999999999E-2</v>
      </c>
      <c r="F50">
        <f t="shared" si="1"/>
        <v>54.774800980202585</v>
      </c>
      <c r="G50">
        <f t="shared" si="2"/>
        <v>0.82162201470303875</v>
      </c>
      <c r="H50" t="e">
        <f t="shared" si="3"/>
        <v>#VALUE!</v>
      </c>
    </row>
    <row r="51" spans="1:8" x14ac:dyDescent="0.25">
      <c r="A51" t="s">
        <v>48</v>
      </c>
      <c r="B51">
        <v>2.98E-2</v>
      </c>
      <c r="C51" t="s">
        <v>42</v>
      </c>
      <c r="D51">
        <v>15</v>
      </c>
      <c r="E51">
        <f t="shared" si="0"/>
        <v>1.4999999999999999E-2</v>
      </c>
      <c r="F51">
        <f t="shared" si="1"/>
        <v>47.26473105464796</v>
      </c>
      <c r="G51">
        <f t="shared" si="2"/>
        <v>0.70897096581971941</v>
      </c>
      <c r="H51" t="e">
        <f t="shared" si="3"/>
        <v>#VALUE!</v>
      </c>
    </row>
    <row r="52" spans="1:8" x14ac:dyDescent="0.25">
      <c r="A52" t="s">
        <v>49</v>
      </c>
      <c r="B52">
        <v>3.4000000000000002E-2</v>
      </c>
      <c r="C52" t="s">
        <v>42</v>
      </c>
      <c r="D52">
        <v>15</v>
      </c>
      <c r="E52">
        <f t="shared" si="0"/>
        <v>1.4999999999999999E-2</v>
      </c>
      <c r="F52">
        <f t="shared" si="1"/>
        <v>53.836042239508259</v>
      </c>
      <c r="G52">
        <f t="shared" si="2"/>
        <v>0.80754063359262385</v>
      </c>
      <c r="H52" t="e">
        <f t="shared" si="3"/>
        <v>#VALUE!</v>
      </c>
    </row>
    <row r="53" spans="1:8" x14ac:dyDescent="0.25">
      <c r="A53" t="s">
        <v>50</v>
      </c>
      <c r="B53">
        <v>4.7899999999999998E-2</v>
      </c>
      <c r="C53" t="s">
        <v>42</v>
      </c>
      <c r="D53">
        <v>15</v>
      </c>
      <c r="E53">
        <f t="shared" si="0"/>
        <v>1.4999999999999999E-2</v>
      </c>
      <c r="F53">
        <f t="shared" si="1"/>
        <v>75.583953065593519</v>
      </c>
      <c r="G53">
        <f t="shared" si="2"/>
        <v>1.1337592959839027</v>
      </c>
      <c r="H53" t="e">
        <f t="shared" si="3"/>
        <v>#VALUE!</v>
      </c>
    </row>
    <row r="54" spans="1:8" x14ac:dyDescent="0.25">
      <c r="A54" t="s">
        <v>51</v>
      </c>
      <c r="B54">
        <v>5.2900000000000003E-2</v>
      </c>
      <c r="C54" t="s">
        <v>42</v>
      </c>
      <c r="D54">
        <v>15</v>
      </c>
      <c r="E54">
        <f t="shared" si="0"/>
        <v>1.4999999999999999E-2</v>
      </c>
      <c r="F54">
        <f t="shared" si="1"/>
        <v>83.406942571379588</v>
      </c>
      <c r="G54">
        <f t="shared" si="2"/>
        <v>1.2511041385706938</v>
      </c>
      <c r="H54" t="e">
        <f t="shared" si="3"/>
        <v>#VALUE!</v>
      </c>
    </row>
    <row r="55" spans="1:8" x14ac:dyDescent="0.25">
      <c r="A55" t="s">
        <v>52</v>
      </c>
      <c r="B55">
        <v>8.0500000000000002E-2</v>
      </c>
      <c r="C55" t="s">
        <v>42</v>
      </c>
      <c r="D55">
        <v>15</v>
      </c>
      <c r="E55">
        <f t="shared" si="0"/>
        <v>1.4999999999999999E-2</v>
      </c>
      <c r="F55">
        <f t="shared" si="1"/>
        <v>126.58984464331866</v>
      </c>
      <c r="G55">
        <f t="shared" si="2"/>
        <v>1.8988476696497798</v>
      </c>
      <c r="H55" t="e">
        <f t="shared" si="3"/>
        <v>#VALUE!</v>
      </c>
    </row>
    <row r="56" spans="1:8" x14ac:dyDescent="0.25">
      <c r="A56" t="s">
        <v>53</v>
      </c>
      <c r="B56">
        <v>6.2100000000000002E-2</v>
      </c>
      <c r="C56" t="s">
        <v>42</v>
      </c>
      <c r="D56">
        <v>15</v>
      </c>
      <c r="E56">
        <f t="shared" si="0"/>
        <v>1.4999999999999999E-2</v>
      </c>
      <c r="F56">
        <f t="shared" si="1"/>
        <v>97.801243262025935</v>
      </c>
      <c r="G56">
        <f t="shared" si="2"/>
        <v>1.4670186489303889</v>
      </c>
      <c r="H56" t="e">
        <f t="shared" si="3"/>
        <v>#VALUE!</v>
      </c>
    </row>
    <row r="57" spans="1:8" x14ac:dyDescent="0.25">
      <c r="A57" t="s">
        <v>54</v>
      </c>
      <c r="B57">
        <v>6.9000000000000006E-2</v>
      </c>
      <c r="C57" t="s">
        <v>42</v>
      </c>
      <c r="D57">
        <v>15</v>
      </c>
      <c r="E57">
        <f t="shared" si="0"/>
        <v>1.4999999999999999E-2</v>
      </c>
      <c r="F57">
        <f t="shared" si="1"/>
        <v>108.59696878001071</v>
      </c>
      <c r="G57">
        <f t="shared" si="2"/>
        <v>1.6289545317001606</v>
      </c>
      <c r="H57" t="e">
        <f t="shared" si="3"/>
        <v>#VALUE!</v>
      </c>
    </row>
    <row r="58" spans="1:8" x14ac:dyDescent="0.25">
      <c r="A58" t="s">
        <v>55</v>
      </c>
      <c r="B58">
        <v>7.0400000000000004E-2</v>
      </c>
      <c r="C58" t="s">
        <v>42</v>
      </c>
      <c r="D58">
        <v>15</v>
      </c>
      <c r="E58">
        <f t="shared" si="0"/>
        <v>1.4999999999999999E-2</v>
      </c>
      <c r="F58">
        <f t="shared" si="1"/>
        <v>110.78740584163081</v>
      </c>
      <c r="G58">
        <f t="shared" si="2"/>
        <v>1.6618110876244621</v>
      </c>
      <c r="H58" t="e">
        <f t="shared" si="3"/>
        <v>#VALUE!</v>
      </c>
    </row>
    <row r="59" spans="1:8" x14ac:dyDescent="0.25">
      <c r="A59" t="s">
        <v>56</v>
      </c>
      <c r="B59">
        <v>3.9699999999999999E-2</v>
      </c>
      <c r="C59" t="s">
        <v>42</v>
      </c>
      <c r="D59">
        <v>15</v>
      </c>
      <c r="E59">
        <f t="shared" si="0"/>
        <v>1.4999999999999999E-2</v>
      </c>
      <c r="F59">
        <f t="shared" si="1"/>
        <v>62.754250276104372</v>
      </c>
      <c r="G59">
        <f t="shared" si="2"/>
        <v>0.9413137541415656</v>
      </c>
      <c r="H59" t="e">
        <f t="shared" si="3"/>
        <v>#VALUE!</v>
      </c>
    </row>
    <row r="60" spans="1:8" x14ac:dyDescent="0.25">
      <c r="A60" t="s">
        <v>57</v>
      </c>
      <c r="B60">
        <v>2.98E-2</v>
      </c>
      <c r="C60" t="s">
        <v>42</v>
      </c>
      <c r="D60">
        <v>15</v>
      </c>
      <c r="E60">
        <f t="shared" si="0"/>
        <v>1.4999999999999999E-2</v>
      </c>
      <c r="F60">
        <f t="shared" si="1"/>
        <v>47.26473105464796</v>
      </c>
      <c r="G60">
        <f t="shared" si="2"/>
        <v>0.70897096581971941</v>
      </c>
      <c r="H60" t="e">
        <f t="shared" si="3"/>
        <v>#VALUE!</v>
      </c>
    </row>
    <row r="61" spans="1:8" x14ac:dyDescent="0.25">
      <c r="A61" t="s">
        <v>58</v>
      </c>
      <c r="B61">
        <v>2.76E-2</v>
      </c>
      <c r="C61" t="s">
        <v>42</v>
      </c>
      <c r="D61">
        <v>15</v>
      </c>
      <c r="E61">
        <f t="shared" si="0"/>
        <v>1.4999999999999999E-2</v>
      </c>
      <c r="F61">
        <f t="shared" si="1"/>
        <v>43.822615672102096</v>
      </c>
      <c r="G61">
        <f t="shared" si="2"/>
        <v>0.65733923508153136</v>
      </c>
      <c r="H61" t="e">
        <f t="shared" si="3"/>
        <v>#VALUE!</v>
      </c>
    </row>
    <row r="62" spans="1:8" x14ac:dyDescent="0.25">
      <c r="A62" t="s">
        <v>59</v>
      </c>
      <c r="B62">
        <v>2.5499999999999998E-2</v>
      </c>
      <c r="C62" t="s">
        <v>42</v>
      </c>
      <c r="D62">
        <v>15</v>
      </c>
      <c r="E62">
        <f t="shared" si="0"/>
        <v>1.4999999999999999E-2</v>
      </c>
      <c r="F62">
        <f t="shared" si="1"/>
        <v>40.536960079671942</v>
      </c>
      <c r="G62">
        <f t="shared" si="2"/>
        <v>0.60805440119507914</v>
      </c>
      <c r="H62" t="e">
        <f t="shared" si="3"/>
        <v>#VALUE!</v>
      </c>
    </row>
    <row r="63" spans="1:8" x14ac:dyDescent="0.25">
      <c r="A63" t="s">
        <v>60</v>
      </c>
      <c r="B63">
        <v>2.87E-2</v>
      </c>
      <c r="C63" t="s">
        <v>42</v>
      </c>
      <c r="D63">
        <v>15</v>
      </c>
      <c r="E63">
        <f t="shared" si="0"/>
        <v>1.4999999999999999E-2</v>
      </c>
      <c r="F63">
        <f t="shared" si="1"/>
        <v>45.543673363375028</v>
      </c>
      <c r="G63">
        <f t="shared" si="2"/>
        <v>0.68315510045062544</v>
      </c>
      <c r="H63" t="e">
        <f t="shared" si="3"/>
        <v>#VALUE!</v>
      </c>
    </row>
    <row r="64" spans="1:8" x14ac:dyDescent="0.25">
      <c r="A64" t="s">
        <v>61</v>
      </c>
      <c r="B64">
        <v>2.81E-2</v>
      </c>
      <c r="C64" t="s">
        <v>42</v>
      </c>
      <c r="D64">
        <v>15</v>
      </c>
      <c r="E64">
        <f t="shared" si="0"/>
        <v>1.4999999999999999E-2</v>
      </c>
      <c r="F64">
        <f>$N$4*B64+$O$4</f>
        <v>44.604914622680703</v>
      </c>
      <c r="G64">
        <f t="shared" si="2"/>
        <v>0.66907371934021054</v>
      </c>
      <c r="H64" t="e">
        <f t="shared" si="3"/>
        <v>#VALUE!</v>
      </c>
    </row>
    <row r="65" spans="1:14" x14ac:dyDescent="0.25">
      <c r="A65" t="s">
        <v>15</v>
      </c>
      <c r="B65">
        <v>6.7000000000000002E-3</v>
      </c>
      <c r="C65" t="s">
        <v>42</v>
      </c>
    </row>
    <row r="66" spans="1:14" x14ac:dyDescent="0.25">
      <c r="A66" t="s">
        <v>70</v>
      </c>
      <c r="B66">
        <v>5.7000000000000002E-3</v>
      </c>
      <c r="C66" t="s">
        <v>42</v>
      </c>
    </row>
    <row r="67" spans="1:14" x14ac:dyDescent="0.25">
      <c r="A67" t="s">
        <v>71</v>
      </c>
      <c r="B67">
        <v>0.58120000000000005</v>
      </c>
      <c r="C67" t="s">
        <v>42</v>
      </c>
    </row>
    <row r="68" spans="1:14" s="2" customFormat="1" x14ac:dyDescent="0.25">
      <c r="A68" s="2" t="s">
        <v>75</v>
      </c>
      <c r="C68"/>
      <c r="K68" t="s">
        <v>62</v>
      </c>
      <c r="L68" t="s">
        <v>63</v>
      </c>
      <c r="M68"/>
      <c r="N68"/>
    </row>
    <row r="69" spans="1:14" x14ac:dyDescent="0.25">
      <c r="A69" s="3" t="s">
        <v>76</v>
      </c>
      <c r="B69">
        <f>AVERAGE(0.0098,0.011)</f>
        <v>1.04E-2</v>
      </c>
      <c r="C69" t="s">
        <v>42</v>
      </c>
      <c r="D69">
        <v>15</v>
      </c>
      <c r="E69">
        <f>D69/1000</f>
        <v>1.4999999999999999E-2</v>
      </c>
      <c r="F69">
        <f t="shared" ref="F69:F99" si="5">$M$69*B69+$N$69</f>
        <v>20.140819573955724</v>
      </c>
      <c r="G69">
        <f t="shared" ref="G69:G98" si="6">F69*E69</f>
        <v>0.30211229360933584</v>
      </c>
      <c r="H69" t="e">
        <f t="shared" ref="H69:H98" si="7">G69/(C69/1000)</f>
        <v>#VALUE!</v>
      </c>
      <c r="K69">
        <v>0</v>
      </c>
      <c r="L69">
        <v>0</v>
      </c>
      <c r="M69">
        <f>SLOPE(L69:L82,K69:K82)</f>
        <v>1581.4848980239715</v>
      </c>
      <c r="N69">
        <f>INTERCEPT(L69:L82,K69:K82)</f>
        <v>3.6933766345064214</v>
      </c>
    </row>
    <row r="70" spans="1:14" x14ac:dyDescent="0.25">
      <c r="A70" s="3" t="s">
        <v>77</v>
      </c>
      <c r="B70">
        <v>1.3100000000000001E-2</v>
      </c>
      <c r="C70" t="s">
        <v>42</v>
      </c>
      <c r="D70">
        <v>15</v>
      </c>
      <c r="E70">
        <f t="shared" ref="E70:E98" si="8">D70/1000</f>
        <v>1.4999999999999999E-2</v>
      </c>
      <c r="F70">
        <f t="shared" si="5"/>
        <v>24.41082879862045</v>
      </c>
      <c r="G70">
        <f t="shared" si="6"/>
        <v>0.36616243197930676</v>
      </c>
      <c r="H70" t="e">
        <f t="shared" si="7"/>
        <v>#VALUE!</v>
      </c>
      <c r="K70">
        <v>-1E-4</v>
      </c>
      <c r="L70">
        <v>0</v>
      </c>
    </row>
    <row r="71" spans="1:14" x14ac:dyDescent="0.25">
      <c r="A71" s="3" t="s">
        <v>79</v>
      </c>
      <c r="B71">
        <v>1.8200000000000001E-2</v>
      </c>
      <c r="C71" t="s">
        <v>42</v>
      </c>
      <c r="D71">
        <v>15</v>
      </c>
      <c r="E71">
        <f t="shared" si="8"/>
        <v>1.4999999999999999E-2</v>
      </c>
      <c r="F71">
        <f t="shared" si="5"/>
        <v>32.476401778542709</v>
      </c>
      <c r="G71">
        <f t="shared" si="6"/>
        <v>0.48714602667814061</v>
      </c>
      <c r="H71" t="e">
        <f t="shared" si="7"/>
        <v>#VALUE!</v>
      </c>
      <c r="K71">
        <v>9.9000000000000008E-3</v>
      </c>
      <c r="L71">
        <v>20</v>
      </c>
    </row>
    <row r="72" spans="1:14" x14ac:dyDescent="0.25">
      <c r="A72" s="3" t="s">
        <v>78</v>
      </c>
      <c r="B72">
        <v>1.4500000000000001E-2</v>
      </c>
      <c r="C72" t="s">
        <v>42</v>
      </c>
      <c r="D72">
        <v>15</v>
      </c>
      <c r="E72">
        <f t="shared" si="8"/>
        <v>1.4999999999999999E-2</v>
      </c>
      <c r="F72">
        <f t="shared" si="5"/>
        <v>26.62490765585401</v>
      </c>
      <c r="G72">
        <f t="shared" si="6"/>
        <v>0.39937361483781014</v>
      </c>
      <c r="H72" t="e">
        <f t="shared" si="7"/>
        <v>#VALUE!</v>
      </c>
      <c r="K72">
        <v>1.2200000000000001E-2</v>
      </c>
      <c r="L72">
        <v>20</v>
      </c>
    </row>
    <row r="73" spans="1:14" x14ac:dyDescent="0.25">
      <c r="A73" s="3" t="s">
        <v>80</v>
      </c>
      <c r="B73">
        <v>1.35E-2</v>
      </c>
      <c r="C73" t="s">
        <v>42</v>
      </c>
      <c r="D73">
        <v>15</v>
      </c>
      <c r="E73">
        <f t="shared" si="8"/>
        <v>1.4999999999999999E-2</v>
      </c>
      <c r="F73">
        <f t="shared" si="5"/>
        <v>25.043422757830037</v>
      </c>
      <c r="G73">
        <f t="shared" si="6"/>
        <v>0.37565134136745054</v>
      </c>
      <c r="H73" t="e">
        <f t="shared" si="7"/>
        <v>#VALUE!</v>
      </c>
      <c r="K73">
        <v>2.3800000000000002E-2</v>
      </c>
      <c r="L73">
        <v>40</v>
      </c>
    </row>
    <row r="74" spans="1:14" x14ac:dyDescent="0.25">
      <c r="A74" t="s">
        <v>81</v>
      </c>
      <c r="B74">
        <v>1.2800000000000001E-2</v>
      </c>
      <c r="C74" t="s">
        <v>42</v>
      </c>
      <c r="D74">
        <v>15</v>
      </c>
      <c r="E74">
        <f t="shared" si="8"/>
        <v>1.4999999999999999E-2</v>
      </c>
      <c r="F74">
        <f t="shared" si="5"/>
        <v>23.936383329213257</v>
      </c>
      <c r="G74">
        <f t="shared" si="6"/>
        <v>0.35904574993819882</v>
      </c>
      <c r="H74" t="e">
        <f t="shared" si="7"/>
        <v>#VALUE!</v>
      </c>
      <c r="K74">
        <v>2.5399999999999999E-2</v>
      </c>
      <c r="L74">
        <v>40</v>
      </c>
    </row>
    <row r="75" spans="1:14" x14ac:dyDescent="0.25">
      <c r="A75" t="s">
        <v>82</v>
      </c>
      <c r="B75">
        <v>1.2800000000000001E-2</v>
      </c>
      <c r="C75" t="s">
        <v>42</v>
      </c>
      <c r="D75">
        <v>15</v>
      </c>
      <c r="E75">
        <f t="shared" si="8"/>
        <v>1.4999999999999999E-2</v>
      </c>
      <c r="F75">
        <f t="shared" si="5"/>
        <v>23.936383329213257</v>
      </c>
      <c r="G75">
        <f t="shared" si="6"/>
        <v>0.35904574993819882</v>
      </c>
      <c r="H75" t="e">
        <f t="shared" si="7"/>
        <v>#VALUE!</v>
      </c>
      <c r="K75">
        <v>3.5900000000000001E-2</v>
      </c>
      <c r="L75">
        <v>60</v>
      </c>
    </row>
    <row r="76" spans="1:14" x14ac:dyDescent="0.25">
      <c r="A76" t="s">
        <v>83</v>
      </c>
      <c r="B76">
        <v>1.38E-2</v>
      </c>
      <c r="C76" t="s">
        <v>42</v>
      </c>
      <c r="D76">
        <v>15</v>
      </c>
      <c r="E76">
        <f t="shared" si="8"/>
        <v>1.4999999999999999E-2</v>
      </c>
      <c r="F76">
        <f t="shared" si="5"/>
        <v>25.517868227237226</v>
      </c>
      <c r="G76">
        <f t="shared" si="6"/>
        <v>0.38276802340855837</v>
      </c>
      <c r="H76" t="e">
        <f t="shared" si="7"/>
        <v>#VALUE!</v>
      </c>
      <c r="K76">
        <v>3.6700000000000003E-2</v>
      </c>
      <c r="L76">
        <v>60</v>
      </c>
    </row>
    <row r="77" spans="1:14" x14ac:dyDescent="0.25">
      <c r="A77" t="s">
        <v>84</v>
      </c>
      <c r="B77">
        <v>1.4200000000000001E-2</v>
      </c>
      <c r="C77" t="s">
        <v>42</v>
      </c>
      <c r="D77">
        <v>15</v>
      </c>
      <c r="E77">
        <f t="shared" si="8"/>
        <v>1.4999999999999999E-2</v>
      </c>
      <c r="F77">
        <f t="shared" si="5"/>
        <v>26.150462186446816</v>
      </c>
      <c r="G77">
        <f t="shared" si="6"/>
        <v>0.39225693279670221</v>
      </c>
      <c r="H77" t="e">
        <f t="shared" si="7"/>
        <v>#VALUE!</v>
      </c>
      <c r="K77">
        <v>0.1186</v>
      </c>
      <c r="L77">
        <v>200</v>
      </c>
    </row>
    <row r="78" spans="1:14" x14ac:dyDescent="0.25">
      <c r="A78" t="s">
        <v>85</v>
      </c>
      <c r="B78">
        <v>1.66E-2</v>
      </c>
      <c r="C78" t="s">
        <v>42</v>
      </c>
      <c r="D78">
        <v>15</v>
      </c>
      <c r="E78">
        <f t="shared" si="8"/>
        <v>1.4999999999999999E-2</v>
      </c>
      <c r="F78">
        <f t="shared" si="5"/>
        <v>29.946025941704349</v>
      </c>
      <c r="G78">
        <f t="shared" si="6"/>
        <v>0.44919038912556519</v>
      </c>
      <c r="H78" t="e">
        <f t="shared" si="7"/>
        <v>#VALUE!</v>
      </c>
      <c r="K78">
        <v>0.1201</v>
      </c>
      <c r="L78">
        <v>200</v>
      </c>
    </row>
    <row r="79" spans="1:14" x14ac:dyDescent="0.25">
      <c r="A79" t="s">
        <v>86</v>
      </c>
      <c r="B79">
        <v>1.49E-2</v>
      </c>
      <c r="C79" t="s">
        <v>42</v>
      </c>
      <c r="D79">
        <v>15</v>
      </c>
      <c r="E79">
        <f t="shared" si="8"/>
        <v>1.4999999999999999E-2</v>
      </c>
      <c r="F79">
        <f t="shared" si="5"/>
        <v>27.257501615063596</v>
      </c>
      <c r="G79">
        <f t="shared" si="6"/>
        <v>0.40886252422595393</v>
      </c>
      <c r="H79" t="e">
        <f t="shared" si="7"/>
        <v>#VALUE!</v>
      </c>
      <c r="K79">
        <v>0.54790000000000005</v>
      </c>
      <c r="L79">
        <v>880</v>
      </c>
    </row>
    <row r="80" spans="1:14" x14ac:dyDescent="0.25">
      <c r="A80" t="s">
        <v>87</v>
      </c>
      <c r="B80">
        <v>1.3599999999999999E-2</v>
      </c>
      <c r="C80" t="s">
        <v>42</v>
      </c>
      <c r="D80">
        <v>20</v>
      </c>
      <c r="E80">
        <f t="shared" si="8"/>
        <v>0.02</v>
      </c>
      <c r="F80">
        <f t="shared" si="5"/>
        <v>25.201571247632433</v>
      </c>
      <c r="G80">
        <f t="shared" si="6"/>
        <v>0.50403142495264863</v>
      </c>
      <c r="H80" t="e">
        <f t="shared" si="7"/>
        <v>#VALUE!</v>
      </c>
      <c r="K80">
        <v>0.54239999999999999</v>
      </c>
      <c r="L80">
        <v>880</v>
      </c>
    </row>
    <row r="81" spans="1:12" x14ac:dyDescent="0.25">
      <c r="A81" t="s">
        <v>88</v>
      </c>
      <c r="B81">
        <v>1.5599999999999999E-2</v>
      </c>
      <c r="C81" t="s">
        <v>42</v>
      </c>
      <c r="D81">
        <v>15</v>
      </c>
      <c r="E81">
        <f t="shared" si="8"/>
        <v>1.4999999999999999E-2</v>
      </c>
      <c r="F81">
        <f t="shared" si="5"/>
        <v>28.364541043680376</v>
      </c>
      <c r="G81">
        <f t="shared" si="6"/>
        <v>0.42546811565520565</v>
      </c>
      <c r="H81" t="e">
        <f t="shared" si="7"/>
        <v>#VALUE!</v>
      </c>
      <c r="K81">
        <v>0.63329999999999997</v>
      </c>
      <c r="L81">
        <v>1000</v>
      </c>
    </row>
    <row r="82" spans="1:12" x14ac:dyDescent="0.25">
      <c r="A82" t="s">
        <v>89</v>
      </c>
      <c r="B82">
        <v>1.46E-2</v>
      </c>
      <c r="C82" t="s">
        <v>42</v>
      </c>
      <c r="D82">
        <v>15</v>
      </c>
      <c r="E82">
        <f t="shared" si="8"/>
        <v>1.4999999999999999E-2</v>
      </c>
      <c r="F82">
        <f t="shared" si="5"/>
        <v>26.783056145656406</v>
      </c>
      <c r="G82">
        <f t="shared" si="6"/>
        <v>0.4017458421848461</v>
      </c>
      <c r="H82" t="e">
        <f t="shared" si="7"/>
        <v>#VALUE!</v>
      </c>
      <c r="K82">
        <v>0.64339999999999997</v>
      </c>
      <c r="L82">
        <v>1000</v>
      </c>
    </row>
    <row r="83" spans="1:12" x14ac:dyDescent="0.25">
      <c r="A83" t="s">
        <v>90</v>
      </c>
      <c r="B83">
        <v>1.32E-2</v>
      </c>
      <c r="C83" t="s">
        <v>42</v>
      </c>
      <c r="D83">
        <v>15</v>
      </c>
      <c r="E83">
        <f t="shared" si="8"/>
        <v>1.4999999999999999E-2</v>
      </c>
      <c r="F83">
        <f t="shared" si="5"/>
        <v>24.568977288422843</v>
      </c>
      <c r="G83">
        <f t="shared" si="6"/>
        <v>0.36853465932634266</v>
      </c>
      <c r="H83" t="e">
        <f t="shared" si="7"/>
        <v>#VALUE!</v>
      </c>
    </row>
    <row r="84" spans="1:12" x14ac:dyDescent="0.25">
      <c r="A84" t="s">
        <v>91</v>
      </c>
      <c r="B84">
        <v>1.24E-2</v>
      </c>
      <c r="C84" t="s">
        <v>42</v>
      </c>
      <c r="D84">
        <v>15</v>
      </c>
      <c r="E84">
        <f t="shared" si="8"/>
        <v>1.4999999999999999E-2</v>
      </c>
      <c r="F84">
        <f t="shared" si="5"/>
        <v>23.303789370003667</v>
      </c>
      <c r="G84">
        <f t="shared" si="6"/>
        <v>0.34955684055005498</v>
      </c>
      <c r="H84" t="e">
        <f t="shared" si="7"/>
        <v>#VALUE!</v>
      </c>
    </row>
    <row r="85" spans="1:12" x14ac:dyDescent="0.25">
      <c r="A85" t="s">
        <v>92</v>
      </c>
      <c r="B85">
        <v>1.0999999999999999E-2</v>
      </c>
      <c r="C85" t="s">
        <v>42</v>
      </c>
      <c r="D85">
        <v>15</v>
      </c>
      <c r="E85">
        <f t="shared" si="8"/>
        <v>1.4999999999999999E-2</v>
      </c>
      <c r="F85">
        <f t="shared" si="5"/>
        <v>21.089710512770107</v>
      </c>
      <c r="G85">
        <f t="shared" si="6"/>
        <v>0.3163456576915516</v>
      </c>
      <c r="H85" t="e">
        <f t="shared" si="7"/>
        <v>#VALUE!</v>
      </c>
    </row>
    <row r="86" spans="1:12" x14ac:dyDescent="0.25">
      <c r="A86" t="s">
        <v>93</v>
      </c>
      <c r="B86">
        <v>1.14E-2</v>
      </c>
      <c r="C86" t="s">
        <v>42</v>
      </c>
      <c r="D86">
        <v>15</v>
      </c>
      <c r="E86">
        <f t="shared" si="8"/>
        <v>1.4999999999999999E-2</v>
      </c>
      <c r="F86">
        <f t="shared" si="5"/>
        <v>21.722304471979697</v>
      </c>
      <c r="G86">
        <f t="shared" si="6"/>
        <v>0.32583456707969544</v>
      </c>
      <c r="H86" t="e">
        <f t="shared" si="7"/>
        <v>#VALUE!</v>
      </c>
    </row>
    <row r="87" spans="1:12" x14ac:dyDescent="0.25">
      <c r="A87" t="s">
        <v>94</v>
      </c>
      <c r="B87">
        <v>2.3E-3</v>
      </c>
      <c r="C87" t="s">
        <v>42</v>
      </c>
      <c r="D87">
        <v>15</v>
      </c>
      <c r="E87">
        <f t="shared" si="8"/>
        <v>1.4999999999999999E-2</v>
      </c>
      <c r="F87">
        <f t="shared" si="5"/>
        <v>7.3307918999615556</v>
      </c>
      <c r="G87">
        <f t="shared" si="6"/>
        <v>0.10996187849942334</v>
      </c>
      <c r="H87" t="e">
        <f t="shared" si="7"/>
        <v>#VALUE!</v>
      </c>
    </row>
    <row r="88" spans="1:12" x14ac:dyDescent="0.25">
      <c r="A88" t="s">
        <v>95</v>
      </c>
      <c r="B88">
        <v>-5.1999999999999998E-3</v>
      </c>
      <c r="C88" t="s">
        <v>42</v>
      </c>
      <c r="D88">
        <v>15</v>
      </c>
      <c r="E88">
        <f t="shared" si="8"/>
        <v>1.4999999999999999E-2</v>
      </c>
      <c r="F88">
        <f t="shared" si="5"/>
        <v>-4.5303448352182301</v>
      </c>
      <c r="G88">
        <f t="shared" si="6"/>
        <v>-6.7955172528273447E-2</v>
      </c>
      <c r="H88" t="e">
        <f t="shared" si="7"/>
        <v>#VALUE!</v>
      </c>
    </row>
    <row r="89" spans="1:12" x14ac:dyDescent="0.25">
      <c r="A89" t="s">
        <v>96</v>
      </c>
      <c r="B89">
        <v>-1.6000000000000001E-3</v>
      </c>
      <c r="C89" t="s">
        <v>42</v>
      </c>
      <c r="D89">
        <v>15</v>
      </c>
      <c r="E89">
        <f t="shared" si="8"/>
        <v>1.4999999999999999E-2</v>
      </c>
      <c r="F89">
        <f t="shared" si="5"/>
        <v>1.163000797668067</v>
      </c>
      <c r="G89">
        <f t="shared" si="6"/>
        <v>1.7445011965021004E-2</v>
      </c>
      <c r="H89" t="e">
        <f t="shared" si="7"/>
        <v>#VALUE!</v>
      </c>
    </row>
    <row r="90" spans="1:12" x14ac:dyDescent="0.25">
      <c r="A90" t="s">
        <v>97</v>
      </c>
      <c r="B90">
        <v>-3.5999999999999999E-3</v>
      </c>
      <c r="C90" t="s">
        <v>42</v>
      </c>
      <c r="D90">
        <v>15</v>
      </c>
      <c r="E90">
        <f t="shared" si="8"/>
        <v>1.4999999999999999E-2</v>
      </c>
      <c r="F90">
        <f t="shared" si="5"/>
        <v>-1.9999689983798756</v>
      </c>
      <c r="G90">
        <f t="shared" si="6"/>
        <v>-2.9999534975698135E-2</v>
      </c>
      <c r="H90" t="e">
        <f t="shared" si="7"/>
        <v>#VALUE!</v>
      </c>
    </row>
    <row r="91" spans="1:12" x14ac:dyDescent="0.25">
      <c r="A91" t="s">
        <v>98</v>
      </c>
      <c r="B91">
        <v>-4.4000000000000003E-3</v>
      </c>
      <c r="C91" t="s">
        <v>42</v>
      </c>
      <c r="D91">
        <v>15</v>
      </c>
      <c r="E91">
        <f t="shared" si="8"/>
        <v>1.4999999999999999E-2</v>
      </c>
      <c r="F91">
        <f t="shared" si="5"/>
        <v>-3.2651569167990537</v>
      </c>
      <c r="G91">
        <f t="shared" si="6"/>
        <v>-4.8977353751985801E-2</v>
      </c>
      <c r="H91" t="e">
        <f t="shared" si="7"/>
        <v>#VALUE!</v>
      </c>
    </row>
    <row r="92" spans="1:12" x14ac:dyDescent="0.25">
      <c r="A92" t="s">
        <v>99</v>
      </c>
      <c r="B92">
        <v>-4.0000000000000001E-3</v>
      </c>
      <c r="C92" t="s">
        <v>42</v>
      </c>
      <c r="D92">
        <v>15</v>
      </c>
      <c r="E92">
        <f t="shared" si="8"/>
        <v>1.4999999999999999E-2</v>
      </c>
      <c r="F92">
        <f t="shared" si="5"/>
        <v>-2.6325629575894647</v>
      </c>
      <c r="G92">
        <f t="shared" si="6"/>
        <v>-3.9488444363841968E-2</v>
      </c>
      <c r="H92" t="e">
        <f t="shared" si="7"/>
        <v>#VALUE!</v>
      </c>
    </row>
    <row r="93" spans="1:12" x14ac:dyDescent="0.25">
      <c r="A93" t="s">
        <v>100</v>
      </c>
      <c r="B93">
        <v>5.9999999999999995E-4</v>
      </c>
      <c r="C93" t="s">
        <v>42</v>
      </c>
      <c r="D93">
        <v>15</v>
      </c>
      <c r="E93">
        <f t="shared" si="8"/>
        <v>1.4999999999999999E-2</v>
      </c>
      <c r="F93">
        <f t="shared" si="5"/>
        <v>4.6422675733208045</v>
      </c>
      <c r="G93">
        <f t="shared" si="6"/>
        <v>6.963401359981207E-2</v>
      </c>
      <c r="H93" t="e">
        <f t="shared" si="7"/>
        <v>#VALUE!</v>
      </c>
    </row>
    <row r="94" spans="1:12" x14ac:dyDescent="0.25">
      <c r="A94" t="s">
        <v>101</v>
      </c>
      <c r="B94">
        <v>0</v>
      </c>
      <c r="C94" t="s">
        <v>42</v>
      </c>
      <c r="D94">
        <v>15</v>
      </c>
      <c r="E94">
        <f t="shared" si="8"/>
        <v>1.4999999999999999E-2</v>
      </c>
      <c r="F94">
        <f t="shared" si="5"/>
        <v>3.6933766345064214</v>
      </c>
      <c r="G94">
        <f t="shared" si="6"/>
        <v>5.5400649517596316E-2</v>
      </c>
      <c r="H94" t="e">
        <f t="shared" si="7"/>
        <v>#VALUE!</v>
      </c>
    </row>
    <row r="95" spans="1:12" x14ac:dyDescent="0.25">
      <c r="A95" t="s">
        <v>102</v>
      </c>
      <c r="B95">
        <v>2.9999999999999997E-4</v>
      </c>
      <c r="C95" t="s">
        <v>42</v>
      </c>
      <c r="D95">
        <v>15</v>
      </c>
      <c r="E95">
        <f t="shared" si="8"/>
        <v>1.4999999999999999E-2</v>
      </c>
      <c r="F95">
        <f t="shared" si="5"/>
        <v>4.167822103913613</v>
      </c>
      <c r="G95">
        <f t="shared" si="6"/>
        <v>6.2517331558704189E-2</v>
      </c>
      <c r="H95" t="e">
        <f t="shared" si="7"/>
        <v>#VALUE!</v>
      </c>
    </row>
    <row r="96" spans="1:12" x14ac:dyDescent="0.25">
      <c r="A96" t="s">
        <v>103</v>
      </c>
      <c r="B96">
        <v>-2.0000000000000001E-4</v>
      </c>
      <c r="C96" t="s">
        <v>42</v>
      </c>
      <c r="D96">
        <v>15</v>
      </c>
      <c r="E96">
        <f t="shared" si="8"/>
        <v>1.4999999999999999E-2</v>
      </c>
      <c r="F96">
        <f t="shared" si="5"/>
        <v>3.3770796549016273</v>
      </c>
      <c r="G96">
        <f t="shared" si="6"/>
        <v>5.065619482352441E-2</v>
      </c>
      <c r="H96" t="e">
        <f t="shared" si="7"/>
        <v>#VALUE!</v>
      </c>
    </row>
    <row r="97" spans="1:8" x14ac:dyDescent="0.25">
      <c r="A97" t="s">
        <v>104</v>
      </c>
      <c r="B97">
        <v>-2.0000000000000001E-4</v>
      </c>
      <c r="C97" t="s">
        <v>42</v>
      </c>
      <c r="D97">
        <v>15</v>
      </c>
      <c r="E97">
        <f t="shared" si="8"/>
        <v>1.4999999999999999E-2</v>
      </c>
      <c r="F97">
        <f t="shared" si="5"/>
        <v>3.3770796549016273</v>
      </c>
      <c r="G97">
        <f t="shared" si="6"/>
        <v>5.065619482352441E-2</v>
      </c>
      <c r="H97" t="e">
        <f t="shared" si="7"/>
        <v>#VALUE!</v>
      </c>
    </row>
    <row r="98" spans="1:8" x14ac:dyDescent="0.25">
      <c r="A98" t="s">
        <v>105</v>
      </c>
      <c r="B98">
        <v>-1.1000000000000001E-3</v>
      </c>
      <c r="C98" t="s">
        <v>42</v>
      </c>
      <c r="D98">
        <v>15</v>
      </c>
      <c r="E98">
        <f t="shared" si="8"/>
        <v>1.4999999999999999E-2</v>
      </c>
      <c r="F98">
        <f t="shared" si="5"/>
        <v>1.9537432466800526</v>
      </c>
      <c r="G98">
        <f t="shared" si="6"/>
        <v>2.9306148700200787E-2</v>
      </c>
      <c r="H98" t="e">
        <f t="shared" si="7"/>
        <v>#VALUE!</v>
      </c>
    </row>
    <row r="99" spans="1:8" x14ac:dyDescent="0.25">
      <c r="A99" t="s">
        <v>15</v>
      </c>
      <c r="B99">
        <v>-5.1999999999999998E-3</v>
      </c>
      <c r="F99">
        <f t="shared" si="5"/>
        <v>-4.5303448352182301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Run 1 and 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Carnathan, Brittany</dc:creator>
  <cp:lastModifiedBy>Malcolm Barnard</cp:lastModifiedBy>
  <dcterms:created xsi:type="dcterms:W3CDTF">2023-09-27T20:51:43Z</dcterms:created>
  <dcterms:modified xsi:type="dcterms:W3CDTF">2023-10-03T23:07:22Z</dcterms:modified>
</cp:coreProperties>
</file>